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8.xml" ContentType="application/vnd.openxmlformats-officedocument.drawingml.chartshapes+xml"/>
  <Override PartName="/xl/charts/chart4.xml" ContentType="application/vnd.openxmlformats-officedocument.drawingml.chart+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drawings/drawing17.xml" ContentType="application/vnd.openxmlformats-officedocument.drawing+xml"/>
  <Override PartName="/xl/drawings/drawing28.xml" ContentType="application/vnd.openxmlformats-officedocument.drawingml.chartshapes+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drawings/drawing26.xml" ContentType="application/vnd.openxmlformats-officedocument.drawing+xml"/>
  <Override PartName="/xl/worksheets/sheet3.xml" ContentType="application/vnd.openxmlformats-officedocument.spreadsheetml.worksheet+xml"/>
  <Override PartName="/xl/drawings/drawing13.xml" ContentType="application/vnd.openxmlformats-officedocument.drawing+xml"/>
  <Override PartName="/xl/drawings/drawing22.xml" ContentType="application/vnd.openxmlformats-officedocument.drawingml.chartshapes+xml"/>
  <Override PartName="/xl/drawings/drawing24.xml" ContentType="application/vnd.openxmlformats-officedocument.drawingml.chartshapes+xml"/>
  <Override PartName="/xl/charts/chart18.xml" ContentType="application/vnd.openxmlformats-officedocument.drawingml.chart+xml"/>
  <Override PartName="/xl/drawings/drawing33.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drawings/drawing11.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drawings/drawing31.xml" ContentType="application/vnd.openxmlformats-officedocument.drawingml.chartshapes+xml"/>
  <Override PartName="/xl/sharedStrings.xml" ContentType="application/vnd.openxmlformats-officedocument.spreadsheetml.sharedStrings+xml"/>
  <Override PartName="/xl/charts/chart14.xml" ContentType="application/vnd.openxmlformats-officedocument.drawingml.chart+xml"/>
  <Override PartName="/xl/worksheets/sheet18.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drawings/drawing9.xml" ContentType="application/vnd.openxmlformats-officedocument.drawingml.chartshapes+xml"/>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drawings/drawing7.xml" ContentType="application/vnd.openxmlformats-officedocument.drawing+xml"/>
  <Override PartName="/xl/charts/chart5.xml" ContentType="application/vnd.openxmlformats-officedocument.drawingml.chart+xml"/>
  <Override PartName="/xl/drawings/drawing29.xml" ContentType="application/vnd.openxmlformats-officedocument.drawingml.chartshape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Default Extension="jpeg" ContentType="image/jpeg"/>
  <Override PartName="/xl/drawings/drawing5.xml" ContentType="application/vnd.openxmlformats-officedocument.drawing+xml"/>
  <Override PartName="/xl/charts/chart3.xml" ContentType="application/vnd.openxmlformats-officedocument.drawingml.chart+xml"/>
  <Override PartName="/xl/drawings/drawing18.xml" ContentType="application/vnd.openxmlformats-officedocument.drawing+xml"/>
  <Override PartName="/xl/drawings/drawing27.xml" ContentType="application/vnd.openxmlformats-officedocument.drawingml.chartshapes+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drawings/drawing16.xml" ContentType="application/vnd.openxmlformats-officedocument.drawing+xml"/>
  <Override PartName="/xl/drawings/drawing25.xml" ContentType="application/vnd.openxmlformats-officedocument.drawing+xml"/>
  <Override PartName="/xl/drawings/drawing34.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drawings/drawing14.xml" ContentType="application/vnd.openxmlformats-officedocument.drawing+xml"/>
  <Override PartName="/xl/drawings/drawing23.xml" ContentType="application/vnd.openxmlformats-officedocument.drawingml.chartshapes+xml"/>
  <Override PartName="/xl/charts/chart19.xml" ContentType="application/vnd.openxmlformats-officedocument.drawingml.chart+xml"/>
  <Override PartName="/xl/drawings/drawing32.xml" ContentType="application/vnd.openxmlformats-officedocument.drawing+xml"/>
  <Override PartName="/xl/drawings/drawing12.xml" ContentType="application/vnd.openxmlformats-officedocument.drawing+xml"/>
  <Default Extension="vml" ContentType="application/vnd.openxmlformats-officedocument.vmlDrawing"/>
  <Override PartName="/xl/drawings/drawing21.xml" ContentType="application/vnd.openxmlformats-officedocument.drawingml.chartshapes+xml"/>
  <Override PartName="/xl/charts/chart17.xml" ContentType="application/vnd.openxmlformats-officedocument.drawingml.chart+xml"/>
  <Override PartName="/xl/drawings/drawing30.xml" ContentType="application/vnd.openxmlformats-officedocument.drawingml.chartshapes+xml"/>
  <Override PartName="/xl/calcChain.xml" ContentType="application/vnd.openxmlformats-officedocument.spreadsheetml.calcChain+xml"/>
  <Override PartName="/xl/worksheets/sheet19.xml" ContentType="application/vnd.openxmlformats-officedocument.spreadsheetml.worksheet+xml"/>
  <Override PartName="/xl/drawings/drawing10.xml" ContentType="application/vnd.openxmlformats-officedocument.drawingml.chartshapes+xml"/>
  <Override PartName="/xl/charts/chart13.xml" ContentType="application/vnd.openxmlformats-officedocument.drawingml.chart+xml"/>
  <Override PartName="/xl/charts/chart15.xml" ContentType="application/vnd.openxmlformats-officedocument.drawingml.chart+xml"/>
  <Override PartName="/xl/worksheets/sheet17.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EsteLivro" showPivotChartFilter="1"/>
  <bookViews>
    <workbookView xWindow="-15" yWindow="5325" windowWidth="19260" windowHeight="5370" tabRatio="686"/>
  </bookViews>
  <sheets>
    <sheet name="capa" sheetId="389" r:id="rId1"/>
    <sheet name="introducao" sheetId="6" r:id="rId2"/>
    <sheet name="fontes" sheetId="7" r:id="rId3"/>
    <sheet name="6populacao1" sheetId="644" r:id="rId4"/>
    <sheet name="7empregoINE1" sheetId="645" r:id="rId5"/>
    <sheet name="8desemprego_INE1" sheetId="646" r:id="rId6"/>
    <sheet name="9lay_off" sheetId="487" r:id="rId7"/>
    <sheet name="10desemprego_IEFP" sheetId="497" r:id="rId8"/>
    <sheet name="11desemprego_IEFP" sheetId="498" r:id="rId9"/>
    <sheet name="12fp_anexoC" sheetId="620" r:id="rId10"/>
    <sheet name="13empresarial" sheetId="647" r:id="rId11"/>
    <sheet name="14ganhos" sheetId="458" r:id="rId12"/>
    <sheet name="15salários" sheetId="502" r:id="rId13"/>
    <sheet name="16irct" sheetId="491" r:id="rId14"/>
    <sheet name="17acidentes" sheetId="648" r:id="rId15"/>
    <sheet name="18ssocial" sheetId="500" r:id="rId16"/>
    <sheet name="19ssocial" sheetId="649" r:id="rId17"/>
    <sheet name="20destaque" sheetId="602"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'12fp_anexoC'!$A$1:$L$45</definedName>
    <definedName name="_xlnm.Print_Area" localSheetId="10">'13empresarial'!$A$1:$O$53</definedName>
    <definedName name="_xlnm.Print_Area" localSheetId="11">'14ganhos'!$A$1:$P$59</definedName>
    <definedName name="_xlnm.Print_Area" localSheetId="12">'15salários'!$A$1:$K$49</definedName>
    <definedName name="_xlnm.Print_Area" localSheetId="13">'16irct'!$A$1:$S$80</definedName>
    <definedName name="_xlnm.Print_Area" localSheetId="14">'17acidentes'!$A$1:$O$49</definedName>
    <definedName name="_xlnm.Print_Area" localSheetId="15">'18ssocial'!$A$1:$N$69</definedName>
    <definedName name="_xlnm.Print_Area" localSheetId="16">'19ssocial'!$A$1:$O$72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'6populacao1'!$A$1:$P$58</definedName>
    <definedName name="_xlnm.Print_Area" localSheetId="4">'7empregoINE1'!$A$1:$P$65</definedName>
    <definedName name="_xlnm.Print_Area" localSheetId="5">'8desemprego_INE1'!$A$1:$P$59</definedName>
    <definedName name="_xlnm.Print_Area" localSheetId="6">'9lay_off'!$A$1:$S$61</definedName>
    <definedName name="_xlnm.Print_Area" localSheetId="0">capa!$A$1:$L$58</definedName>
    <definedName name="_xlnm.Print_Area" localSheetId="21">contracapa!$A$1:$E$54</definedName>
    <definedName name="_xlnm.Print_Area" localSheetId="2">fontes!$A$1:$O$40</definedName>
    <definedName name="_xlnm.Print_Area" localSheetId="1">introducao!$A$1:$O$53</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#REF!</definedName>
    <definedName name="topo" localSheetId="0">capa!$O$6</definedName>
    <definedName name="ue" localSheetId="10">#REF!</definedName>
    <definedName name="ue" localSheetId="14">#REF!</definedName>
    <definedName name="ue" localSheetId="16">#REF!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'12fp_anexoC'!$A$1:$L$45</definedName>
    <definedName name="Z_5859C3A0_D6FB_40D9_B6C2_346CB5A63A0A_.wvu.PrintArea" localSheetId="11" hidden="1">'14ganhos'!$A$1:$P$59</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'6populacao1'!$A$1:$P$58</definedName>
    <definedName name="Z_5859C3A0_D6FB_40D9_B6C2_346CB5A63A0A_.wvu.PrintArea" localSheetId="4" hidden="1">'7empregoINE1'!$A$1:$P$65</definedName>
    <definedName name="Z_5859C3A0_D6FB_40D9_B6C2_346CB5A63A0A_.wvu.PrintArea" localSheetId="5" hidden="1">'8desemprego_INE1'!$A$1:$P$59</definedName>
    <definedName name="Z_5859C3A0_D6FB_40D9_B6C2_346CB5A63A0A_.wvu.PrintArea" localSheetId="6" hidden="1">'9lay_off'!$A$1:$S$61</definedName>
    <definedName name="Z_5859C3A0_D6FB_40D9_B6C2_346CB5A63A0A_.wvu.PrintArea" localSheetId="0" hidden="1">capa!$A$1:$L$58</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introducao!$A$1:$O$53</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'12fp_anexoC'!#REF!,'12fp_anexoC'!#REF!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'6populacao1'!#REF!,'6populacao1'!#REF!,'6populacao1'!#REF!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'12fp_anexoC'!$A$1:$L$45</definedName>
    <definedName name="Z_87E9DA1B_1CEB_458D_87A5_C4E38BAE485A_.wvu.PrintArea" localSheetId="11" hidden="1">'14ganhos'!$A$1:$P$59</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'6populacao1'!$A$1:$P$58</definedName>
    <definedName name="Z_87E9DA1B_1CEB_458D_87A5_C4E38BAE485A_.wvu.PrintArea" localSheetId="4" hidden="1">'7empregoINE1'!$A$1:$P$65</definedName>
    <definedName name="Z_87E9DA1B_1CEB_458D_87A5_C4E38BAE485A_.wvu.PrintArea" localSheetId="5" hidden="1">'8desemprego_INE1'!$A$1:$P$59</definedName>
    <definedName name="Z_87E9DA1B_1CEB_458D_87A5_C4E38BAE485A_.wvu.PrintArea" localSheetId="6" hidden="1">'9lay_off'!$A$1:$S$61</definedName>
    <definedName name="Z_87E9DA1B_1CEB_458D_87A5_C4E38BAE485A_.wvu.PrintArea" localSheetId="0" hidden="1">capa!$A$1:$L$58</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introducao!$A$1:$O$53</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'12fp_anexoC'!#REF!,'12fp_anexoC'!#REF!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'6populacao1'!#REF!,'6populacao1'!#REF!,'6populacao1'!#REF!</definedName>
    <definedName name="Z_87E9DA1B_1CEB_458D_87A5_C4E38BAE485A_.wvu.Rows" localSheetId="4" hidden="1">'7empregoINE1'!#REF!,'7empregoINE1'!#REF!</definedName>
    <definedName name="Z_87E9DA1B_1CEB_458D_87A5_C4E38BAE485A_.wvu.Rows" localSheetId="5" hidden="1">'8desemprego_INE1'!$36:$36,'8desemprego_INE1'!#REF!,'8desemprego_INE1'!#REF!,'8desemprego_INE1'!#REF!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'12fp_anexoC'!$A$1:$L$45</definedName>
    <definedName name="Z_D8E90C30_C61D_40A7_989F_8651AA8E91E2_.wvu.PrintArea" localSheetId="11" hidden="1">'14ganhos'!$A$1:$P$59</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'6populacao1'!$A$1:$P$58</definedName>
    <definedName name="Z_D8E90C30_C61D_40A7_989F_8651AA8E91E2_.wvu.PrintArea" localSheetId="4" hidden="1">'7empregoINE1'!$A$1:$P$65</definedName>
    <definedName name="Z_D8E90C30_C61D_40A7_989F_8651AA8E91E2_.wvu.PrintArea" localSheetId="5" hidden="1">'8desemprego_INE1'!$A$1:$P$59</definedName>
    <definedName name="Z_D8E90C30_C61D_40A7_989F_8651AA8E91E2_.wvu.PrintArea" localSheetId="6" hidden="1">'9lay_off'!$A$1:$S$61</definedName>
    <definedName name="Z_D8E90C30_C61D_40A7_989F_8651AA8E91E2_.wvu.PrintArea" localSheetId="0" hidden="1">capa!$A$1:$L$58</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introducao!$A$1:$O$53</definedName>
    <definedName name="Z_D8E90C30_C61D_40A7_989F_8651AA8E91E2_.wvu.Rows" localSheetId="8" hidden="1">'11desemprego_IEFP'!#REF!,'11desemprego_IEFP'!#REF!</definedName>
    <definedName name="Z_D8E90C30_C61D_40A7_989F_8651AA8E91E2_.wvu.Rows" localSheetId="9" hidden="1">'12fp_anexoC'!#REF!,'12fp_anexoC'!#REF!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'6populacao1'!#REF!,'6populacao1'!#REF!,'6populacao1'!$30:$55,'6populacao1'!#REF!</definedName>
    <definedName name="Z_D8E90C30_C61D_40A7_989F_8651AA8E91E2_.wvu.Rows" localSheetId="4" hidden="1">'7empregoINE1'!#REF!,'7empregoINE1'!#REF!</definedName>
    <definedName name="Z_D8E90C30_C61D_40A7_989F_8651AA8E91E2_.wvu.Rows" localSheetId="6" hidden="1">'9lay_off'!#REF!,'9lay_off'!#REF!,'9lay_off'!#REF!</definedName>
  </definedNames>
  <calcPr calcId="125725"/>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E65" i="649"/>
  <c r="G65"/>
  <c r="I65"/>
  <c r="K65"/>
  <c r="M65"/>
  <c r="F65"/>
  <c r="H65"/>
  <c r="J65"/>
  <c r="L65"/>
  <c r="N42" i="646"/>
  <c r="L42"/>
  <c r="J42"/>
  <c r="H42"/>
  <c r="F42"/>
  <c r="N59" i="645"/>
  <c r="L59"/>
  <c r="J59"/>
  <c r="H59"/>
  <c r="F59"/>
  <c r="N53"/>
  <c r="L53"/>
  <c r="F53"/>
  <c r="N50"/>
  <c r="J50"/>
  <c r="H50"/>
  <c r="F50"/>
  <c r="N45"/>
  <c r="J45"/>
  <c r="F45"/>
  <c r="N35" i="644"/>
  <c r="L35"/>
  <c r="J35"/>
  <c r="H35"/>
  <c r="F35"/>
  <c r="L49" i="645" l="1"/>
  <c r="F36" i="644"/>
  <c r="J36"/>
  <c r="N36"/>
  <c r="F38"/>
  <c r="H39"/>
  <c r="L39"/>
  <c r="F42"/>
  <c r="E36" i="645"/>
  <c r="G37"/>
  <c r="K37"/>
  <c r="H60"/>
  <c r="L60"/>
  <c r="H52"/>
  <c r="H55"/>
  <c r="E35" i="646"/>
  <c r="I35"/>
  <c r="M35"/>
  <c r="H46" i="645"/>
  <c r="L46"/>
  <c r="J38" i="644"/>
  <c r="N38"/>
  <c r="J42"/>
  <c r="I36" i="645"/>
  <c r="M36"/>
  <c r="F46"/>
  <c r="J46"/>
  <c r="N46"/>
  <c r="H61"/>
  <c r="L50"/>
  <c r="L52"/>
  <c r="L58"/>
  <c r="H41" i="644"/>
  <c r="L41"/>
  <c r="N42"/>
  <c r="E38" i="645"/>
  <c r="I38"/>
  <c r="M38"/>
  <c r="H45"/>
  <c r="L45"/>
  <c r="H49"/>
  <c r="H53"/>
  <c r="L55"/>
  <c r="L61"/>
  <c r="G35" i="646"/>
  <c r="F56" i="645"/>
  <c r="J56"/>
  <c r="N56"/>
  <c r="H58"/>
  <c r="F62"/>
  <c r="J62"/>
  <c r="N62"/>
  <c r="F45" i="644"/>
  <c r="J45"/>
  <c r="N45"/>
  <c r="H48"/>
  <c r="L48"/>
  <c r="F51"/>
  <c r="J51"/>
  <c r="N51"/>
  <c r="H54"/>
  <c r="L54"/>
  <c r="F60" i="645"/>
  <c r="J60"/>
  <c r="N60"/>
  <c r="J53"/>
  <c r="F55"/>
  <c r="J55"/>
  <c r="N55"/>
  <c r="H56"/>
  <c r="L56"/>
  <c r="F61"/>
  <c r="J61"/>
  <c r="N61"/>
  <c r="H62"/>
  <c r="L62"/>
  <c r="E21" i="646"/>
  <c r="I21"/>
  <c r="M21"/>
  <c r="G21"/>
  <c r="K21"/>
  <c r="H36" i="644"/>
  <c r="L36"/>
  <c r="F37"/>
  <c r="J37"/>
  <c r="N37"/>
  <c r="H38"/>
  <c r="L38"/>
  <c r="F39"/>
  <c r="J39"/>
  <c r="N39"/>
  <c r="H40"/>
  <c r="L40"/>
  <c r="F41"/>
  <c r="J41"/>
  <c r="N41"/>
  <c r="H42"/>
  <c r="L42"/>
  <c r="F43"/>
  <c r="J43"/>
  <c r="N43"/>
  <c r="H44"/>
  <c r="L44"/>
  <c r="H46"/>
  <c r="L46"/>
  <c r="F47"/>
  <c r="J47"/>
  <c r="N47"/>
  <c r="F49"/>
  <c r="J49"/>
  <c r="N49"/>
  <c r="H50"/>
  <c r="L50"/>
  <c r="H52"/>
  <c r="L52"/>
  <c r="F53"/>
  <c r="J53"/>
  <c r="N53"/>
  <c r="F55"/>
  <c r="J55"/>
  <c r="N55"/>
  <c r="G36" i="645"/>
  <c r="K36"/>
  <c r="E37"/>
  <c r="I37"/>
  <c r="M37"/>
  <c r="G38"/>
  <c r="K38"/>
  <c r="K35" i="646"/>
  <c r="H43"/>
  <c r="L43"/>
  <c r="F44"/>
  <c r="J44"/>
  <c r="N44"/>
  <c r="H45"/>
  <c r="L45"/>
  <c r="F46"/>
  <c r="J46"/>
  <c r="N46"/>
  <c r="H47"/>
  <c r="L47"/>
  <c r="F48"/>
  <c r="J48"/>
  <c r="N48"/>
  <c r="H49"/>
  <c r="L49"/>
  <c r="F50"/>
  <c r="J50"/>
  <c r="N50"/>
  <c r="H51"/>
  <c r="L51"/>
  <c r="F52"/>
  <c r="J52"/>
  <c r="N52"/>
  <c r="H53"/>
  <c r="L53"/>
  <c r="F54"/>
  <c r="J54"/>
  <c r="N54"/>
  <c r="H55"/>
  <c r="L55"/>
  <c r="F56"/>
  <c r="J56"/>
  <c r="N56"/>
  <c r="H37" i="644"/>
  <c r="L37"/>
  <c r="F40"/>
  <c r="J40"/>
  <c r="N40"/>
  <c r="H43"/>
  <c r="L43"/>
  <c r="F44"/>
  <c r="J44"/>
  <c r="N44"/>
  <c r="H45"/>
  <c r="L45"/>
  <c r="F46"/>
  <c r="J46"/>
  <c r="N46"/>
  <c r="H47"/>
  <c r="L47"/>
  <c r="F48"/>
  <c r="J48"/>
  <c r="N48"/>
  <c r="H49"/>
  <c r="L49"/>
  <c r="F50"/>
  <c r="J50"/>
  <c r="N50"/>
  <c r="H51"/>
  <c r="L51"/>
  <c r="F52"/>
  <c r="J52"/>
  <c r="N52"/>
  <c r="H53"/>
  <c r="L53"/>
  <c r="F54"/>
  <c r="J54"/>
  <c r="N54"/>
  <c r="H55"/>
  <c r="L55"/>
  <c r="F49" i="645"/>
  <c r="J49"/>
  <c r="N49"/>
  <c r="F52"/>
  <c r="J52"/>
  <c r="N52"/>
  <c r="F58"/>
  <c r="J58"/>
  <c r="N58"/>
  <c r="F43" i="646"/>
  <c r="J43"/>
  <c r="N43"/>
  <c r="H44"/>
  <c r="L44"/>
  <c r="F45"/>
  <c r="J45"/>
  <c r="N45"/>
  <c r="H46"/>
  <c r="L46"/>
  <c r="F47"/>
  <c r="J47"/>
  <c r="N47"/>
  <c r="H48"/>
  <c r="L48"/>
  <c r="F49"/>
  <c r="J49"/>
  <c r="N49"/>
  <c r="H50"/>
  <c r="L50"/>
  <c r="F51"/>
  <c r="J51"/>
  <c r="N51"/>
  <c r="H52"/>
  <c r="L52"/>
  <c r="F53"/>
  <c r="J53"/>
  <c r="N53"/>
  <c r="H54"/>
  <c r="L54"/>
  <c r="F55"/>
  <c r="J55"/>
  <c r="N55"/>
  <c r="H56"/>
  <c r="L56"/>
  <c r="F47" i="645"/>
  <c r="H47"/>
  <c r="J47"/>
  <c r="L47"/>
  <c r="N47"/>
  <c r="F48"/>
  <c r="H48"/>
  <c r="J48"/>
  <c r="L48"/>
  <c r="N48"/>
  <c r="F51"/>
  <c r="H51"/>
  <c r="J51"/>
  <c r="L51"/>
  <c r="N51"/>
  <c r="F54"/>
  <c r="H54"/>
  <c r="J54"/>
  <c r="L54"/>
  <c r="N54"/>
  <c r="F57"/>
  <c r="H57"/>
  <c r="J57"/>
  <c r="L57"/>
  <c r="N57"/>
  <c r="N27" i="458" l="1"/>
  <c r="N28" l="1"/>
  <c r="N29"/>
  <c r="L29"/>
  <c r="K29"/>
  <c r="J29"/>
  <c r="I29"/>
  <c r="H29"/>
  <c r="L28"/>
  <c r="K28"/>
  <c r="J28"/>
  <c r="I28"/>
  <c r="H28"/>
  <c r="L27"/>
  <c r="K27"/>
  <c r="J27"/>
  <c r="I27"/>
  <c r="H27"/>
  <c r="M27" l="1"/>
  <c r="M29"/>
  <c r="M28"/>
  <c r="L35" i="7" l="1"/>
  <c r="I31" i="564" l="1"/>
  <c r="I32"/>
  <c r="I33"/>
  <c r="I34"/>
  <c r="I35"/>
  <c r="I36"/>
  <c r="I37"/>
  <c r="I38"/>
  <c r="I39"/>
  <c r="I9"/>
  <c r="I10"/>
  <c r="I11"/>
  <c r="I12"/>
  <c r="I13"/>
  <c r="I14"/>
  <c r="I15"/>
  <c r="I16"/>
  <c r="I17"/>
  <c r="I18"/>
  <c r="I19"/>
  <c r="I20"/>
  <c r="I21"/>
  <c r="I22"/>
  <c r="I23"/>
  <c r="I24"/>
  <c r="I25"/>
  <c r="I26"/>
  <c r="I27"/>
  <c r="I28"/>
  <c r="I29"/>
  <c r="I30"/>
  <c r="E16" i="498"/>
  <c r="G16"/>
  <c r="H16"/>
  <c r="I16"/>
  <c r="J16"/>
  <c r="K16"/>
  <c r="L16"/>
  <c r="M16"/>
  <c r="N16"/>
  <c r="O16"/>
  <c r="P16"/>
  <c r="F16"/>
  <c r="E6" i="497" l="1"/>
  <c r="N6" l="1"/>
  <c r="Q65" l="1"/>
  <c r="Q72" l="1"/>
  <c r="P72"/>
  <c r="O72"/>
  <c r="N72"/>
  <c r="M72"/>
  <c r="L72"/>
  <c r="K72"/>
  <c r="J72"/>
  <c r="I72"/>
  <c r="H72"/>
  <c r="G72"/>
  <c r="F72"/>
  <c r="E72"/>
  <c r="Q71"/>
  <c r="P71"/>
  <c r="O71"/>
  <c r="N71"/>
  <c r="M71"/>
  <c r="L71"/>
  <c r="K71"/>
  <c r="J71"/>
  <c r="I71"/>
  <c r="H71"/>
  <c r="G71"/>
  <c r="F71"/>
  <c r="E71"/>
  <c r="Q70"/>
  <c r="P70"/>
  <c r="O70"/>
  <c r="N70"/>
  <c r="M70"/>
  <c r="L70"/>
  <c r="K70"/>
  <c r="J70"/>
  <c r="I70"/>
  <c r="H70"/>
  <c r="G70"/>
  <c r="F70"/>
  <c r="E70"/>
  <c r="Q69"/>
  <c r="P69"/>
  <c r="O69"/>
  <c r="N69"/>
  <c r="M69"/>
  <c r="L69"/>
  <c r="K69"/>
  <c r="J69"/>
  <c r="I69"/>
  <c r="H69"/>
  <c r="G69"/>
  <c r="F69"/>
  <c r="E69"/>
  <c r="Q68"/>
  <c r="P68"/>
  <c r="O68"/>
  <c r="N68"/>
  <c r="M68"/>
  <c r="L68"/>
  <c r="K68"/>
  <c r="J68"/>
  <c r="I68"/>
  <c r="H68"/>
  <c r="G68"/>
  <c r="F68"/>
  <c r="E68"/>
  <c r="Q67"/>
  <c r="P67"/>
  <c r="O67"/>
  <c r="N67"/>
  <c r="M67"/>
  <c r="L67"/>
  <c r="K67"/>
  <c r="J67"/>
  <c r="I67"/>
  <c r="H67"/>
  <c r="G67"/>
  <c r="F67"/>
  <c r="E67"/>
  <c r="F65" l="1"/>
  <c r="H65"/>
  <c r="J65"/>
  <c r="L65"/>
  <c r="N65"/>
  <c r="P65"/>
  <c r="E65"/>
  <c r="E66"/>
  <c r="G65"/>
  <c r="G66"/>
  <c r="I65"/>
  <c r="I66"/>
  <c r="K65"/>
  <c r="K66"/>
  <c r="M65"/>
  <c r="M66"/>
  <c r="O65"/>
  <c r="O66"/>
  <c r="Q66"/>
  <c r="P66" l="1"/>
  <c r="N66"/>
  <c r="L66"/>
  <c r="J66"/>
  <c r="H66"/>
  <c r="F66"/>
  <c r="I44" i="500" l="1"/>
  <c r="H44"/>
  <c r="G44"/>
  <c r="F44"/>
  <c r="E44"/>
  <c r="J44" l="1"/>
  <c r="E49" i="497"/>
  <c r="F49"/>
  <c r="G49"/>
  <c r="H49"/>
  <c r="I49"/>
  <c r="J49"/>
  <c r="K49"/>
  <c r="L49"/>
  <c r="M49"/>
  <c r="N49"/>
  <c r="O49"/>
  <c r="P49"/>
  <c r="K31" i="6" l="1"/>
  <c r="Q49" i="497" l="1"/>
  <c r="AN6" i="500" l="1"/>
  <c r="AD27" l="1"/>
  <c r="AM27" s="1"/>
  <c r="AD9"/>
  <c r="AM9" s="1"/>
  <c r="AD10"/>
  <c r="AM10" s="1"/>
  <c r="AD11"/>
  <c r="AM11" s="1"/>
  <c r="AD12"/>
  <c r="AM12" s="1"/>
  <c r="AD13"/>
  <c r="AM13" s="1"/>
  <c r="AD14"/>
  <c r="AM14" s="1"/>
  <c r="AD15"/>
  <c r="AM15" s="1"/>
  <c r="AD16"/>
  <c r="AM16" s="1"/>
  <c r="AD17"/>
  <c r="AM17" s="1"/>
  <c r="AD18"/>
  <c r="AM18" s="1"/>
  <c r="AD19"/>
  <c r="AM19" s="1"/>
  <c r="AD20"/>
  <c r="AM20" s="1"/>
  <c r="AD21"/>
  <c r="AM21" s="1"/>
  <c r="AD22"/>
  <c r="AM22" s="1"/>
  <c r="AD23"/>
  <c r="AM23" s="1"/>
  <c r="AD24"/>
  <c r="AM24" s="1"/>
  <c r="AD25"/>
  <c r="AM25" s="1"/>
  <c r="AD26"/>
  <c r="AM26" s="1"/>
  <c r="AD8"/>
  <c r="AM8" s="1"/>
  <c r="AE9" l="1"/>
  <c r="AE10"/>
  <c r="AE11"/>
  <c r="AE12"/>
  <c r="AE13"/>
  <c r="AE14"/>
  <c r="AE15"/>
  <c r="AE16"/>
  <c r="AE17"/>
  <c r="AE18"/>
  <c r="AE19"/>
  <c r="AE20"/>
  <c r="AE21"/>
  <c r="AE22"/>
  <c r="AE23"/>
  <c r="AE24"/>
  <c r="AE25"/>
  <c r="AE26"/>
  <c r="AE27"/>
  <c r="AE8"/>
  <c r="Q16" i="498"/>
  <c r="AF9" i="500" l="1"/>
  <c r="AF10"/>
  <c r="AF11"/>
  <c r="AF12"/>
  <c r="AF13"/>
  <c r="AF14"/>
  <c r="AF15"/>
  <c r="AF16"/>
  <c r="AF17"/>
  <c r="AF18"/>
  <c r="AF19"/>
  <c r="AF20"/>
  <c r="AF21"/>
  <c r="AF22"/>
  <c r="AF23"/>
  <c r="AF24"/>
  <c r="AF25"/>
  <c r="AF26"/>
  <c r="AF27"/>
  <c r="AF8"/>
  <c r="K44" l="1"/>
  <c r="K7"/>
  <c r="AH8" l="1"/>
  <c r="AO8" s="1"/>
  <c r="AH9"/>
  <c r="AO9" s="1"/>
  <c r="AH10"/>
  <c r="AO10" s="1"/>
  <c r="AH11"/>
  <c r="AO11" s="1"/>
  <c r="AH12"/>
  <c r="AO12" s="1"/>
  <c r="AH13"/>
  <c r="AO13" s="1"/>
  <c r="AH14"/>
  <c r="AO14" s="1"/>
  <c r="AH15"/>
  <c r="AO15" s="1"/>
  <c r="AH16"/>
  <c r="AO16" s="1"/>
  <c r="AH17"/>
  <c r="AO17" s="1"/>
  <c r="AH18"/>
  <c r="AO18" s="1"/>
  <c r="AH19"/>
  <c r="AO19" s="1"/>
  <c r="AH20"/>
  <c r="AO20" s="1"/>
  <c r="AH21"/>
  <c r="AO21" s="1"/>
  <c r="AH22"/>
  <c r="AO22" s="1"/>
  <c r="AH23"/>
  <c r="AO23" s="1"/>
  <c r="AH24"/>
  <c r="AO24" s="1"/>
  <c r="AH25"/>
  <c r="AO25" s="1"/>
  <c r="AH26"/>
  <c r="AO26" s="1"/>
  <c r="AH27"/>
  <c r="AO27" s="1"/>
  <c r="AG27" l="1"/>
  <c r="AN27" s="1"/>
  <c r="AG26"/>
  <c r="AN26" s="1"/>
  <c r="AG25"/>
  <c r="AN25" s="1"/>
  <c r="AG24"/>
  <c r="AN24" s="1"/>
  <c r="AG23"/>
  <c r="AN23" s="1"/>
  <c r="AG22"/>
  <c r="AN22" s="1"/>
  <c r="AG21"/>
  <c r="AN21" s="1"/>
  <c r="AG20"/>
  <c r="AN20" s="1"/>
  <c r="AG19"/>
  <c r="AN19" s="1"/>
  <c r="AG18"/>
  <c r="AN18" s="1"/>
  <c r="AG17"/>
  <c r="AN17" s="1"/>
  <c r="AG16"/>
  <c r="AN16" s="1"/>
  <c r="AG15"/>
  <c r="AN15" s="1"/>
  <c r="AG14"/>
  <c r="AN14" s="1"/>
  <c r="AG13"/>
  <c r="AN13" s="1"/>
  <c r="AG12"/>
  <c r="AN12" s="1"/>
  <c r="AG11"/>
  <c r="AN11" s="1"/>
  <c r="AG10"/>
  <c r="AN10" s="1"/>
  <c r="AG9"/>
  <c r="AN9" s="1"/>
  <c r="AG8"/>
  <c r="AN8" s="1"/>
  <c r="K6" l="1"/>
  <c r="K43"/>
  <c r="Q68" i="491" l="1"/>
  <c r="Q71"/>
  <c r="Q69"/>
  <c r="Q67"/>
  <c r="Q70"/>
  <c r="K7" i="646" l="1"/>
  <c r="K40" s="1"/>
  <c r="K33" i="644"/>
  <c r="K7" i="645"/>
  <c r="K43" s="1"/>
  <c r="G7" i="646"/>
  <c r="G40" s="1"/>
  <c r="G33" i="644"/>
  <c r="G7" i="645"/>
  <c r="G43" s="1"/>
  <c r="M7" i="646"/>
  <c r="M40" s="1"/>
  <c r="M7" i="645"/>
  <c r="M43" s="1"/>
  <c r="M33" i="644"/>
  <c r="I7" i="646"/>
  <c r="I40" s="1"/>
  <c r="I33" i="644"/>
  <c r="I7" i="645"/>
  <c r="I43" s="1"/>
  <c r="E7" i="646" l="1"/>
  <c r="E40" s="1"/>
  <c r="E7" i="645"/>
  <c r="E43" s="1"/>
  <c r="E33" i="644"/>
</calcChain>
</file>

<file path=xl/sharedStrings.xml><?xml version="1.0" encoding="utf-8"?>
<sst xmlns="http://schemas.openxmlformats.org/spreadsheetml/2006/main" count="1475" uniqueCount="617">
  <si>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</si>
  <si>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</si>
  <si>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</si>
  <si>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</si>
  <si>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</si>
  <si>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</si>
  <si>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</si>
  <si>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</si>
  <si>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</si>
  <si>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</si>
  <si>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</si>
  <si>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</si>
  <si>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</si>
  <si>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</si>
  <si>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</si>
  <si>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</si>
  <si>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</si>
  <si>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</si>
  <si>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</si>
  <si>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</si>
  <si>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</si>
  <si>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</si>
  <si>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</si>
  <si>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</si>
  <si>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</si>
  <si>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</si>
  <si>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</si>
  <si>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</si>
  <si>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</si>
  <si>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</si>
  <si>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</si>
  <si>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</si>
  <si>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</si>
  <si>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</si>
  <si>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</si>
  <si>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</si>
  <si>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</si>
  <si>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</si>
  <si>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</si>
  <si>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</si>
  <si>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</si>
  <si>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</si>
  <si>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</si>
  <si>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</si>
  <si>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</si>
  <si>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</si>
  <si>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</si>
  <si>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</si>
  <si>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</si>
  <si>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</si>
  <si>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</si>
  <si>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</si>
  <si>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</si>
  <si>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</si>
  <si>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</si>
  <si>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</si>
  <si>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</si>
  <si>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</si>
  <si>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</si>
  <si>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</si>
  <si>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</si>
  <si>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</si>
  <si>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</si>
  <si>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</si>
  <si>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</si>
  <si>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</si>
  <si>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</si>
  <si>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</si>
  <si>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</si>
  <si>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</si>
  <si>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</si>
  <si>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</si>
  <si>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</si>
  <si>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</si>
  <si>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</si>
  <si>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</si>
  <si>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</si>
  <si>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</si>
  <si>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</si>
  <si>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</si>
  <si>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</si>
  <si>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</si>
  <si>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</si>
  <si>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</si>
  <si>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</si>
  <si>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</si>
  <si>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</si>
  <si>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</si>
  <si>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</si>
  <si>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</si>
  <si>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</si>
  <si>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</si>
  <si>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</si>
  <si>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</si>
  <si>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</si>
  <si>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</si>
  <si>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</si>
  <si>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</si>
  <si>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</si>
  <si>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</si>
  <si>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</si>
  <si>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</si>
  <si>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</si>
  <si>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</si>
  <si>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</si>
  <si>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</si>
  <si>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</si>
  <si>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</si>
  <si>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</si>
  <si>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</si>
  <si>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</si>
  <si>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</si>
  <si>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</si>
  <si>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</si>
  <si>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</si>
  <si>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</si>
  <si>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</si>
  <si>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</si>
  <si>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</si>
  <si>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</si>
  <si>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</si>
  <si>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</si>
  <si>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</si>
  <si>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</si>
  <si>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</si>
  <si>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</si>
  <si>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</si>
  <si>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</si>
  <si>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</si>
  <si>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</si>
  <si>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</si>
  <si>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</si>
  <si>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</si>
  <si>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</si>
  <si>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</si>
  <si>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</si>
  <si>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</si>
  <si>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</si>
  <si>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</si>
  <si>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</si>
  <si>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</si>
  <si>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</si>
  <si>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</si>
  <si>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</si>
  <si>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</si>
  <si>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</si>
  <si>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</si>
  <si>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</si>
  <si>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</si>
  <si>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</si>
  <si>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</si>
  <si>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</si>
  <si>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</si>
  <si>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</si>
  <si>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</si>
  <si>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</si>
  <si>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</si>
  <si>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</si>
  <si>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</si>
  <si>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</si>
  <si>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</si>
  <si>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</si>
  <si>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</si>
  <si>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</si>
  <si>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</si>
  <si>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</si>
  <si>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</si>
  <si>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</si>
  <si>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</si>
  <si>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</si>
  <si>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</si>
  <si>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</si>
  <si>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</si>
  <si>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</si>
  <si>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</si>
  <si>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</si>
  <si>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</si>
  <si>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</si>
  <si>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</si>
  <si>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</si>
  <si>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</si>
  <si>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</si>
  <si>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</si>
  <si>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</si>
  <si>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</si>
  <si>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</si>
  <si>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</si>
  <si>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</si>
  <si>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</si>
  <si>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</si>
  <si>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</si>
  <si>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</si>
  <si>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</si>
  <si>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</si>
  <si>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</si>
  <si>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</si>
  <si>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</si>
  <si>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</si>
  <si>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</si>
  <si>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</si>
  <si>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</si>
  <si>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</si>
  <si>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</si>
  <si>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</si>
  <si>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</si>
  <si>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</si>
  <si>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</si>
  <si>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</si>
  <si>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</si>
  <si>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</si>
  <si>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</si>
  <si>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</si>
  <si>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</si>
  <si>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</si>
  <si>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</si>
  <si>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</si>
  <si>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</si>
  <si>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</si>
  <si>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</si>
  <si>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</si>
  <si>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</si>
  <si>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</si>
  <si>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</si>
  <si>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</si>
  <si>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</si>
  <si>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</si>
  <si>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</si>
  <si>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</si>
  <si>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</si>
  <si>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</si>
  <si>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</si>
  <si>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</si>
  <si>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</si>
  <si>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</si>
  <si>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</si>
  <si>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</si>
  <si>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</si>
  <si>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</si>
  <si>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</si>
  <si>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</si>
  <si>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</si>
  <si>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</si>
  <si>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</si>
  <si>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</si>
  <si>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</si>
  <si>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</si>
  <si>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</si>
  <si>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</si>
  <si>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</si>
  <si>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</si>
  <si>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</si>
  <si>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</si>
  <si>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</si>
  <si>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</si>
  <si>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</si>
  <si>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</si>
  <si>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</si>
  <si>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</si>
  <si>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</si>
  <si>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</si>
  <si>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</si>
  <si>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</si>
  <si>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</si>
  <si>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</si>
  <si>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</si>
  <si>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</si>
  <si>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Autor</t>
    </r>
    <r>
      <rPr>
        <sz val="8"/>
        <color indexed="63"/>
        <rFont val="Arial"/>
        <family val="2"/>
      </rPr>
      <t>: Gabinete de Estratégia e Estudos (GEE)</t>
    </r>
  </si>
  <si>
    <t>Direção de Serviços de Estatística (DSE)</t>
  </si>
  <si>
    <t>Rua da Prata nº. 8  - 3º andar</t>
  </si>
  <si>
    <t>1149-057 LISBOA</t>
  </si>
  <si>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</si>
  <si>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</si>
  <si>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</si>
  <si>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</si>
  <si>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</si>
  <si>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</si>
  <si>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</si>
  <si>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</si>
  <si>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</si>
  <si>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</si>
  <si>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</si>
  <si>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</si>
  <si>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</si>
  <si>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</si>
  <si>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</si>
  <si>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</si>
  <si>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</si>
  <si>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</si>
  <si>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</si>
  <si>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</si>
  <si>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</si>
  <si>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</si>
  <si>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</si>
  <si>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</si>
  <si>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</si>
  <si>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</si>
  <si>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</si>
  <si>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</si>
  <si>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</si>
  <si>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</si>
  <si>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</si>
  <si>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</si>
  <si>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</si>
  <si>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Internet:</t>
    </r>
    <r>
      <rPr>
        <sz val="8"/>
        <color indexed="63"/>
        <rFont val="Arial"/>
        <family val="2"/>
      </rPr>
      <t xml:space="preserve"> www.gee.min-economia.pt/</t>
    </r>
  </si>
  <si>
    <t xml:space="preserve">Tel. 21 792 13 72     Fax 21 115 50 50 </t>
  </si>
  <si>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</si>
  <si>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</si>
  <si>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</si>
  <si>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</si>
  <si>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</si>
  <si>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</si>
  <si>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</si>
  <si>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</si>
  <si>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</si>
  <si>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</si>
  <si>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</si>
  <si>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</si>
  <si>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</si>
  <si>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</si>
  <si>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</si>
  <si>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</si>
  <si>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</si>
  <si>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</si>
  <si>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</si>
  <si>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</si>
  <si>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</si>
  <si>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</si>
  <si>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</si>
  <si>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</si>
  <si>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</si>
  <si>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</si>
  <si>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</si>
  <si>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</si>
  <si>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</si>
  <si>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</si>
  <si>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</si>
  <si>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Equipa Multidisciplinar Estatísticas do Emprego (EMEE)</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</si>
  <si>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</si>
  <si>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</si>
  <si>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</si>
  <si>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</si>
  <si>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</si>
  <si>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</si>
  <si>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</si>
  <si>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</si>
  <si>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</si>
  <si>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</si>
  <si>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</si>
  <si>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Mais informação em:  http://www.gee.min-economia.pt</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</si>
  <si>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</si>
  <si>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</si>
  <si>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</si>
  <si>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</si>
  <si>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</si>
  <si>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</si>
  <si>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</si>
  <si>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</si>
  <si>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</si>
  <si>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</si>
  <si>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</si>
  <si>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</si>
  <si>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</si>
  <si>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</si>
  <si>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</si>
  <si>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t>Mais informação em:  http://www.gee.min-economia.pt/</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</si>
  <si>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</si>
  <si>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</si>
  <si>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</si>
  <si>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</si>
  <si>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</si>
  <si>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fonte: GEE/ME, Inquérito aos Ganhos.</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</si>
  <si>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</si>
  <si>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</si>
  <si>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</si>
  <si>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</si>
  <si>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</si>
  <si>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</si>
  <si>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</si>
  <si>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</si>
  <si>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</si>
  <si>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</si>
  <si>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</si>
  <si>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</si>
  <si>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</si>
  <si>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</si>
  <si>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</si>
  <si>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</si>
  <si>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</si>
  <si>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</si>
  <si>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</si>
  <si>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</si>
  <si>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</si>
  <si>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</si>
  <si>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 xml:space="preserve">MINISTÉRIO DA ECONOMIA </t>
  </si>
  <si>
    <r>
      <t>DGERT/MSESS</t>
    </r>
    <r>
      <rPr>
        <sz val="8"/>
        <color indexed="63"/>
        <rFont val="Arial"/>
        <family val="2"/>
      </rPr>
      <t xml:space="preserve"> - dados tratados pela Direcção-Geral de Emprego e das Relações de Trabalho.</t>
    </r>
  </si>
  <si>
    <r>
      <t>GEE/ME,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</si>
  <si>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GEE/ME,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</si>
  <si>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GEE/ME,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</si>
  <si>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GEE/ME,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</si>
  <si>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</si>
  <si>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</si>
  <si>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</si>
  <si>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</si>
  <si>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GEE/ME, Inquérito aos Salários por Profissões na Construção.</t>
  </si>
  <si>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</si>
  <si>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</si>
  <si>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</si>
  <si>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</si>
  <si>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</si>
  <si>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</si>
  <si>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</si>
  <si>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</si>
  <si>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</si>
  <si>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</si>
  <si>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</si>
  <si>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</si>
  <si>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</si>
  <si>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</si>
  <si>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</si>
  <si>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</si>
  <si>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</si>
  <si>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</si>
  <si>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</si>
  <si>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</si>
  <si>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</si>
  <si>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</si>
  <si>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</si>
  <si>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</si>
  <si>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</si>
  <si>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</si>
  <si>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</si>
  <si>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</si>
  <si>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dados@gee.min-economia.pt</t>
  </si>
  <si>
    <r>
      <t>e-mail:</t>
    </r>
    <r>
      <rPr>
        <sz val="8"/>
        <color indexed="63"/>
        <rFont val="Arial"/>
        <family val="2"/>
      </rPr>
      <t xml:space="preserve"> dados@gee.min-economia.pt</t>
    </r>
  </si>
  <si>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</si>
  <si>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</si>
  <si>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</si>
  <si>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</si>
  <si>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</si>
  <si>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</si>
  <si>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</si>
  <si>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</si>
  <si>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</si>
  <si>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</si>
  <si>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</si>
  <si>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r>
      <t xml:space="preserve">fonte:  GEE/ME, Quadros de Pessoal.               </t>
    </r>
    <r>
      <rPr>
        <b/>
        <sz val="7"/>
        <color theme="7"/>
        <rFont val="Arial"/>
        <family val="2"/>
      </rPr>
      <t xml:space="preserve"> </t>
    </r>
    <r>
      <rPr>
        <sz val="8"/>
        <color theme="7"/>
        <rFont val="Arial"/>
        <family val="2"/>
      </rPr>
      <t>Mais informação em:  http://www.gee.min-economia.pt</t>
    </r>
  </si>
  <si>
    <t>fonte: INE, Inquérito ao Emprego.</t>
  </si>
  <si>
    <t xml:space="preserve">  Lay-Off</t>
  </si>
  <si>
    <t>entidades empregadoras (estabelecimentos)  e beneficiários com prestações de lay-off</t>
  </si>
  <si>
    <t>lay-off</t>
  </si>
  <si>
    <t>Dec.Lei 144/2014
de 30/09</t>
  </si>
  <si>
    <t>1/10/2014</t>
  </si>
  <si>
    <t>n.d</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</si>
  <si>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</si>
  <si>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16/31/32 - Outras indústrias transformadoras</t>
  </si>
  <si>
    <t xml:space="preserve">n.º </t>
  </si>
  <si>
    <t>trabalhadores em formação</t>
  </si>
  <si>
    <t>O. Administração pública e defesa; Seg. social obrigatória</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</si>
  <si>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</si>
  <si>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</si>
  <si>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</si>
  <si>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</si>
  <si>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</si>
  <si>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</si>
  <si>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</si>
  <si>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 xml:space="preserve">D. Eletricidade, gás, vapor, água quente e fria e ar frio </t>
  </si>
  <si>
    <t xml:space="preserve">45 - Comércio, manutenção e reparação de veículos auto. e motociclos </t>
  </si>
  <si>
    <t xml:space="preserve">47 - Comércio a retalho, exceto veíc. auto. e motociclos </t>
  </si>
  <si>
    <t xml:space="preserve">46 - Comércio por grosso, exceto veíc. auto. e motociclos </t>
  </si>
  <si>
    <t xml:space="preserve">J. Atividades de informação e comunicação </t>
  </si>
  <si>
    <t xml:space="preserve">M. Actividades de consultoria, cient., téc. e sim. </t>
  </si>
  <si>
    <t>N. Ativ. administrativas e dos serv. de apoio</t>
  </si>
  <si>
    <t>R. Ativ. artísticas, espect., desp. e recreat.</t>
  </si>
  <si>
    <r>
      <t>empresas e trabalhadores envolvidos em formação ou atividade educativa</t>
    </r>
    <r>
      <rPr>
        <b/>
        <vertAlign val="superscript"/>
        <sz val="10"/>
        <rFont val="Arial"/>
        <family val="2"/>
      </rPr>
      <t xml:space="preserve"> (1)</t>
    </r>
  </si>
  <si>
    <t>% em relação ao total de empresas</t>
  </si>
  <si>
    <t>% em relação ao total de trabalhadores</t>
  </si>
  <si>
    <t>fonte: GEE/ME, Relatório Único - Relatório Anual de Formação Contínua (Anexo C)</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</si>
  <si>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</si>
  <si>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Horas médias de formação por trabalhador</t>
  </si>
  <si>
    <t>formação profissional nas empresas</t>
  </si>
  <si>
    <t>outubro 
2013</t>
  </si>
  <si>
    <t>abril     
2014</t>
  </si>
  <si>
    <t>nota2: página actualizada em 5/1/2015.</t>
  </si>
  <si>
    <t>(1) a informação de caráter qualitativo tem por fonte os Inquéritos Qualitativos de Conjuntura às Empresas (Indústria Transformadora, Construção e Obras Públicas e Serviços) e aos Consumidores, do INE.     (2) vcs - valores corrigidos da sazonalidade.      (3) Continente.       nota2: página atualizada em 5/1/2015.</t>
  </si>
  <si>
    <t>estrutura empresarial - indicadores globais</t>
  </si>
  <si>
    <r>
      <t xml:space="preserve">trab. por conta de outrem </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</si>
  <si>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(2)</t>
    </r>
  </si>
  <si>
    <r>
      <t>ganho mensal</t>
    </r>
    <r>
      <rPr>
        <sz val="7"/>
        <color theme="3"/>
        <rFont val="Arial"/>
        <family val="2"/>
      </rPr>
      <t xml:space="preserve"> (euros)</t>
    </r>
    <r>
      <rPr>
        <vertAlign val="superscript"/>
        <sz val="7"/>
        <color theme="3"/>
        <rFont val="Arial"/>
        <family val="2"/>
      </rPr>
      <t>(2)</t>
    </r>
  </si>
  <si>
    <t>Fazendo uma análise por sexo, na Zona Euro,  verifica-se que a Grécia e a Itália são os países com a maior diferença, entre a taxa de desemprego das mulheres e dos homens.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</si>
  <si>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</si>
  <si>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</si>
  <si>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</si>
  <si>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r>
      <t xml:space="preserve">pessoas ao serviço </t>
    </r>
    <r>
      <rPr>
        <vertAlign val="superscript"/>
        <sz val="7"/>
        <color theme="3"/>
        <rFont val="Arial"/>
        <family val="2"/>
      </rPr>
      <t>(1)</t>
    </r>
  </si>
  <si>
    <t>jan</t>
  </si>
  <si>
    <t>desemprego UE 28</t>
  </si>
  <si>
    <t xml:space="preserve">Regulamentação coletiva e preços     </t>
  </si>
  <si>
    <t>65 e + anos</t>
  </si>
  <si>
    <t xml:space="preserve">  Acidentes de trabalho </t>
  </si>
  <si>
    <t>acidentes de trabalho  - indicadores globais</t>
  </si>
  <si>
    <t xml:space="preserve"> acidentes de trabalho</t>
  </si>
  <si>
    <t>acidentes de trabalho não mortais com ausências</t>
  </si>
  <si>
    <t>dias de trabalho perdidos</t>
  </si>
  <si>
    <t>mortais</t>
  </si>
  <si>
    <t xml:space="preserve">média </t>
  </si>
  <si>
    <t>mediana</t>
  </si>
  <si>
    <t>médio</t>
  </si>
  <si>
    <t>mediano</t>
  </si>
  <si>
    <r>
      <t xml:space="preserve">Em </t>
    </r>
    <r>
      <rPr>
        <b/>
        <sz val="8"/>
        <color indexed="63"/>
        <rFont val="Arial"/>
        <family val="2"/>
      </rPr>
      <t>março de 2015</t>
    </r>
    <r>
      <rPr>
        <sz val="8"/>
        <color indexed="63"/>
        <rFont val="Arial"/>
        <family val="2"/>
      </rPr>
      <t xml:space="preserve">, a taxa de desemprego na União Europeia e na Zona Euro manteve-se inalterada face ao mês anterior (nos 9,8 % e 11,3 %, respectivamente).
</t>
    </r>
  </si>
  <si>
    <t>Em Portugal a taxa de desemprego diminuiu -0,1 p.p., relativamente ao mês anterior, para 13,5 %.</t>
  </si>
  <si>
    <t xml:space="preserve">Alemanha (4,7 %), Reino Unido (5,5 %) e Áustria (5,6 %) apresentam as taxas de desemprego mais baixas; a Grécia (25,7 %) e a Espanha (23,0 %) são os estados membros com valores  mais elevados. </t>
  </si>
  <si>
    <t>A taxa de desemprego para o grupo etário &lt;25 anos apresenta o valor mais baixo na Alemanha (7,2 %), registando o valor mais elevado na Grécia (50,1 %). Em Portugal,   regista-se   o  valor  de 33,8 %.</t>
  </si>
  <si>
    <t>nota: Estónia e Hungria - fevereiro de 2015; Grécia e Reino Unido - janeiro de 2015.
: valor não disponível.</t>
  </si>
  <si>
    <r>
      <t xml:space="preserve">fonte:  IEFP/MSESS, Informação Mensal e Estatísticas Mensais.           </t>
    </r>
    <r>
      <rPr>
        <sz val="7"/>
        <color indexed="63"/>
        <rFont val="Arial"/>
        <family val="2"/>
      </rPr>
      <t>nota 2: dados de fevereiro e março 2015 por NUTII corrigidos em 12/05/2015.</t>
    </r>
  </si>
  <si>
    <r>
      <t>fonte:  IEFP/MSESS, Informação Mensal e Estatísticas Mensais.</t>
    </r>
    <r>
      <rPr>
        <sz val="7"/>
        <color indexed="63"/>
        <rFont val="Arial"/>
        <family val="2"/>
      </rPr>
      <t xml:space="preserve">  nota2: dados de fevereiro e março 2015, por NUTII e profissões, corrigidos em 12/05.</t>
    </r>
  </si>
  <si>
    <r>
      <t>taxa de atividade (%)</t>
    </r>
    <r>
      <rPr>
        <sz val="8"/>
        <color indexed="17"/>
        <rFont val="Arial"/>
        <family val="2"/>
      </rPr>
      <t xml:space="preserve"> </t>
    </r>
    <r>
      <rPr>
        <vertAlign val="superscript"/>
        <sz val="8"/>
        <color indexed="17"/>
        <rFont val="Arial"/>
        <family val="2"/>
      </rPr>
      <t>(1)</t>
    </r>
  </si>
  <si>
    <t>população total - grupo etário e sexo</t>
  </si>
  <si>
    <t>25 - 34 anos</t>
  </si>
  <si>
    <t>35 - 44 anos</t>
  </si>
  <si>
    <t>45 - 64 anos</t>
  </si>
  <si>
    <t>população com emprego - grupo etário e sexo</t>
  </si>
  <si>
    <r>
      <t>65 e + anos</t>
    </r>
    <r>
      <rPr>
        <b/>
        <vertAlign val="superscript"/>
        <sz val="8"/>
        <color indexed="63"/>
        <rFont val="Arial"/>
        <family val="2"/>
      </rPr>
      <t xml:space="preserve"> </t>
    </r>
  </si>
  <si>
    <t>população desempregada - grupo etário e sexo</t>
  </si>
  <si>
    <r>
      <t xml:space="preserve">trab. por conta de outrem </t>
    </r>
    <r>
      <rPr>
        <vertAlign val="superscript"/>
        <sz val="7"/>
        <color theme="3"/>
        <rFont val="Arial"/>
        <family val="2"/>
      </rPr>
      <t>(2)</t>
    </r>
  </si>
  <si>
    <t>&lt; RMMG</t>
  </si>
  <si>
    <t xml:space="preserve"> = RMMG</t>
  </si>
  <si>
    <t>&gt;RMMG e &lt;= 599,99 Euros</t>
  </si>
  <si>
    <t>600,00 - 749,99 Euros</t>
  </si>
  <si>
    <t>750,00 - 999,99 Euros</t>
  </si>
  <si>
    <t>1 000,00 - 1 499,99 Euros</t>
  </si>
  <si>
    <t>1 500,00 - 2 499,99 Euros</t>
  </si>
  <si>
    <t>2 500,00 - 3 749,99 Euros</t>
  </si>
  <si>
    <t>3 750,00 - 4 999,99 Euros</t>
  </si>
  <si>
    <t>5 000,00 e + Euros</t>
  </si>
  <si>
    <r>
      <t xml:space="preserve">nota: </t>
    </r>
    <r>
      <rPr>
        <sz val="7"/>
        <color indexed="63"/>
        <rFont val="Arial"/>
        <family val="2"/>
      </rPr>
      <t>Retribuição Mínima Mensal Garantida (RMMG) - Continente   2003=356,60 euros;  2004=365,60 euros;  2005=374,70 euros;  2006=385,90 euros; 2007=403,00 euros; 2008=426,00 euros, 2009=450,00 euros, 2010=475,00, 2011=485,00, 2012=485,00 e 2013=485,00.</t>
    </r>
  </si>
  <si>
    <t>não mortais</t>
  </si>
  <si>
    <t>acidentes de trabalho - profissão e nacionalidade</t>
  </si>
  <si>
    <t>portu-gueses</t>
  </si>
  <si>
    <t>estran-geiros</t>
  </si>
  <si>
    <t>ignora-da</t>
  </si>
  <si>
    <t>11 Quadros superiores da administração pública</t>
  </si>
  <si>
    <t>12 Diretores de empresa</t>
  </si>
  <si>
    <t>13 Diretores e gerentes de pequenas empresas</t>
  </si>
  <si>
    <t>21 Especial. ciências físicas, matemáticas e engenharia</t>
  </si>
  <si>
    <t>22 Especial. ciências da vida e profissionais da saúde</t>
  </si>
  <si>
    <t>23 Docentes do ens. secundário, superior e prof. similares</t>
  </si>
  <si>
    <t>24 Outros especialistas das prof. intelectuais e científicas</t>
  </si>
  <si>
    <t>31 Técnic. e profis. nív. inter. ciên. fís. e quím., eng. e simil.</t>
  </si>
  <si>
    <t>32 Profis. de nível intermédio das ciênc. da vida e saúde</t>
  </si>
  <si>
    <t>33 Profissionais nível intermédio do ensino</t>
  </si>
  <si>
    <t>34 Outros ténicos e profissionais de nível intermédio</t>
  </si>
  <si>
    <t>41 Empregados de escritório</t>
  </si>
  <si>
    <t>42 Empreg. de receção, caixas, bilheteiros e similares</t>
  </si>
  <si>
    <t>51 Pessoal serv. diretos e partic., de prot. e segurança</t>
  </si>
  <si>
    <t>52 Manequins, vendedores e demonstradores</t>
  </si>
  <si>
    <t>61 Agric. e tr. qualif. da agric., criação de animais e pescas</t>
  </si>
  <si>
    <t>62 Agric. e pescadores - agric. e pesca de subsistência</t>
  </si>
  <si>
    <t>71 Operários, artíf. e trab. sim. ind. extrativas e const. civil</t>
  </si>
  <si>
    <t>72 Trab. da metalurgia e metalomecânica e trab. similares</t>
  </si>
  <si>
    <t>73 Mecân. prec., oleir. e vidr., artesãos, tr. artes gráf. e sim.</t>
  </si>
  <si>
    <t>74 Outros operários, artífices e trabalhadores similares</t>
  </si>
  <si>
    <t>81 Operadores de instalações fixas e similares</t>
  </si>
  <si>
    <t>82 Operadores de máquinas e trabalhadores da montagem</t>
  </si>
  <si>
    <t>83 Condut. veíc. e embarc. e oper. equip. pesados móveis</t>
  </si>
  <si>
    <t>91 Trab. não qualificados dos serviços e comércio</t>
  </si>
  <si>
    <t>92 Trab. não qualificados da agricultura e pescas</t>
  </si>
  <si>
    <t>93 Trab. n/qual. minas, c. civil, o. púb., ind. transf. e transp.</t>
  </si>
  <si>
    <t>Ignorada</t>
  </si>
  <si>
    <r>
      <rPr>
        <b/>
        <sz val="7"/>
        <color indexed="63"/>
        <rFont val="Arial"/>
        <family val="2"/>
      </rPr>
      <t xml:space="preserve">nota: </t>
    </r>
    <r>
      <rPr>
        <sz val="7"/>
        <color indexed="63"/>
        <rFont val="Arial"/>
        <family val="2"/>
      </rPr>
      <t>Os dados apresentados não incluem acidentes de trajeto.</t>
    </r>
  </si>
  <si>
    <t>fonte: GEE/ME, Acidentes de Trabalho.</t>
  </si>
  <si>
    <t>Mais informação em:  http://www.gep.mtss.gov.pt/estatistica/acidentes/index.php</t>
  </si>
  <si>
    <t xml:space="preserve"> (1) nos estabelecimentos.      (2) dos trabalhadores por conta de outrem a tempo completo, que auferiram remuneração completa no período de referência.</t>
  </si>
  <si>
    <t>2014</t>
  </si>
  <si>
    <t>2015</t>
  </si>
  <si>
    <t>52-Vendedores</t>
  </si>
  <si>
    <t>93-Trab.n/qual. i.ext.,const.,i.transf. e transp.</t>
  </si>
  <si>
    <t>91-Trabalhadores de limpeza</t>
  </si>
  <si>
    <t>71-Trab.qualif.constr. e sim., exc.electric.</t>
  </si>
  <si>
    <t>51-Trab. serviços pessoais</t>
  </si>
  <si>
    <t>81-Operad. instalações fixas e máquinas</t>
  </si>
  <si>
    <t xml:space="preserve">41-Emp. escrit., secret.e oper. proc. dados </t>
  </si>
  <si>
    <t>Serviços de alojamento</t>
  </si>
  <si>
    <t>Transportes de passageiros por mar e vias interiores navegáveis</t>
  </si>
  <si>
    <t>Equipamento telefónico e de telecópia</t>
  </si>
  <si>
    <t>Frutas</t>
  </si>
  <si>
    <t>Saneamento básico</t>
  </si>
  <si>
    <t>Transportes aéreos de passageiros</t>
  </si>
  <si>
    <t>Férias organizadas</t>
  </si>
  <si>
    <t>Jardinagem</t>
  </si>
  <si>
    <t>Meios ou suportes de gravação</t>
  </si>
  <si>
    <t>Óleos e gorduras</t>
  </si>
  <si>
    <t xml:space="preserve">         … em abril 2015</t>
  </si>
  <si>
    <t>notas: (a) dados sujeitos a atualizações; situação da base de dados em 6/maio/2015</t>
  </si>
  <si>
    <t xml:space="preserve">notas: dados sujeitos a atualizações; </t>
  </si>
  <si>
    <t>notas: dados sujeitos a atualizações; situação da base de dados 1/maio/2015</t>
  </si>
  <si>
    <t>notas: dados sujeitos a atualizações; situação da base de dados em 1/maio/2015</t>
  </si>
  <si>
    <t>notas: (a) dados sujeitos a atualizações; situação da base de dados em 1/maio/2015</t>
  </si>
  <si>
    <t>março de 2015</t>
  </si>
  <si>
    <t>:</t>
  </si>
  <si>
    <t>fonte:  Eurostat, dados extraídos em 30-04-2015.</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</si>
  <si>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</si>
  <si>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</si>
  <si>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</si>
  <si>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</si>
  <si>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</si>
  <si>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</si>
  <si>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</si>
  <si>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</si>
  <si>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</si>
  <si>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</si>
  <si>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</si>
  <si>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1.º trimestre</t>
  </si>
  <si>
    <t>2.º trimestre</t>
  </si>
  <si>
    <t>3.º trimestre</t>
  </si>
  <si>
    <t>4.º trimestre</t>
  </si>
  <si>
    <r>
      <t>trabalhadores por conta de outrem</t>
    </r>
    <r>
      <rPr>
        <b/>
        <vertAlign val="superscript"/>
        <sz val="10"/>
        <rFont val="Arial"/>
        <family val="2"/>
      </rPr>
      <t xml:space="preserve"> </t>
    </r>
    <r>
      <rPr>
        <b/>
        <vertAlign val="superscript"/>
        <sz val="8"/>
        <rFont val="Arial"/>
        <family val="2"/>
      </rPr>
      <t>(2)</t>
    </r>
    <r>
      <rPr>
        <b/>
        <sz val="9"/>
        <rFont val="Arial"/>
        <family val="2"/>
      </rPr>
      <t xml:space="preserve"> </t>
    </r>
    <r>
      <rPr>
        <b/>
        <sz val="10"/>
        <rFont val="Arial"/>
        <family val="2"/>
      </rPr>
      <t xml:space="preserve">- escalão de remuneração base </t>
    </r>
    <r>
      <rPr>
        <b/>
        <vertAlign val="superscript"/>
        <sz val="8"/>
        <rFont val="Arial"/>
        <family val="2"/>
      </rPr>
      <t>(C)</t>
    </r>
  </si>
  <si>
    <r>
      <t>trabalhadores por conta de outrem</t>
    </r>
    <r>
      <rPr>
        <b/>
        <vertAlign val="superscript"/>
        <sz val="10"/>
        <rFont val="Arial"/>
        <family val="2"/>
      </rPr>
      <t xml:space="preserve"> </t>
    </r>
    <r>
      <rPr>
        <b/>
        <vertAlign val="superscript"/>
        <sz val="8"/>
        <rFont val="Arial"/>
        <family val="2"/>
      </rPr>
      <t>(2)</t>
    </r>
    <r>
      <rPr>
        <b/>
        <sz val="9"/>
        <rFont val="Arial"/>
        <family val="2"/>
      </rPr>
      <t xml:space="preserve"> </t>
    </r>
    <r>
      <rPr>
        <b/>
        <sz val="10"/>
        <rFont val="Arial"/>
        <family val="2"/>
      </rPr>
      <t>- escalão de remuneração ganho</t>
    </r>
    <r>
      <rPr>
        <b/>
        <vertAlign val="superscript"/>
        <sz val="10"/>
        <rFont val="Arial"/>
        <family val="2"/>
      </rPr>
      <t xml:space="preserve"> </t>
    </r>
    <r>
      <rPr>
        <b/>
        <vertAlign val="superscript"/>
        <sz val="8"/>
        <rFont val="Arial"/>
        <family val="2"/>
      </rPr>
      <t>(C)</t>
    </r>
  </si>
  <si>
    <t xml:space="preserve"> (c) informação corrigida em 11/8/2015; por lapso tinha sido apresentada a informação da série 2004 a 2012.</t>
  </si>
</sst>
</file>

<file path=xl/styles.xml><?xml version="1.0" encoding="utf-8"?>
<styleSheet xmlns="http://schemas.openxmlformats.org/spreadsheetml/2006/main">
  <numFmts count="16">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0.000"/>
    <numFmt numFmtId="175" formatCode="[$-F800]dddd\,\ mmmm\ dd\,\ yyyy"/>
    <numFmt numFmtId="176" formatCode="_(* #,##0.00_);_(* \(#,##0.00\);_(* &quot;-&quot;??_);_(@_)"/>
    <numFmt numFmtId="177" formatCode="_(&quot;$&quot;* #,##0.00_);_(&quot;$&quot;* \(#,##0.00\);_(&quot;$&quot;* &quot;-&quot;??_);_(@_)"/>
  </numFmts>
  <fonts count="132">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sz val="10"/>
      <color indexed="10"/>
      <name val="Arial"/>
      <family val="2"/>
    </font>
    <font>
      <b/>
      <sz val="8"/>
      <color indexed="10"/>
      <name val="Arial"/>
      <family val="2"/>
    </font>
    <font>
      <b/>
      <sz val="10"/>
      <color indexed="13"/>
      <name val="Arial"/>
      <family val="2"/>
    </font>
    <font>
      <sz val="7"/>
      <color indexed="23"/>
      <name val="Arial"/>
      <family val="2"/>
    </font>
    <font>
      <b/>
      <sz val="10"/>
      <color indexed="60"/>
      <name val="Arial"/>
      <family val="2"/>
    </font>
    <font>
      <sz val="10"/>
      <color indexed="13"/>
      <name val="Arial"/>
      <family val="2"/>
    </font>
    <font>
      <b/>
      <sz val="7.5"/>
      <color indexed="16"/>
      <name val="Arial"/>
      <family val="2"/>
    </font>
    <font>
      <sz val="10"/>
      <name val="Arial"/>
      <family val="2"/>
    </font>
    <font>
      <sz val="10"/>
      <color rgb="FF3D3D3D"/>
      <name val="Verdana"/>
      <family val="2"/>
    </font>
    <font>
      <b/>
      <u/>
      <sz val="7"/>
      <color rgb="FF003368"/>
      <name val="Verdana"/>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b/>
      <sz val="10"/>
      <color indexed="8"/>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u/>
      <sz val="10"/>
      <color theme="5"/>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9"/>
      <color theme="1"/>
      <name val="Franklin Gothic Book"/>
      <family val="2"/>
      <scheme val="minor"/>
    </font>
    <font>
      <sz val="6"/>
      <name val="Arial"/>
      <family val="2"/>
    </font>
    <font>
      <vertAlign val="superscript"/>
      <sz val="7"/>
      <color theme="3"/>
      <name val="Arial"/>
      <family val="2"/>
    </font>
    <font>
      <vertAlign val="superscript"/>
      <sz val="8"/>
      <color indexed="17"/>
      <name val="Arial"/>
      <family val="2"/>
    </font>
    <font>
      <b/>
      <vertAlign val="superscript"/>
      <sz val="8"/>
      <name val="Arial"/>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s>
  <borders count="79">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dashed">
        <color theme="0" tint="-0.24994659260841701"/>
      </left>
      <right/>
      <top/>
      <bottom style="thin">
        <color indexed="22"/>
      </bottom>
      <diagonal/>
    </border>
    <border>
      <left style="dashed">
        <color theme="0" tint="-0.24994659260841701"/>
      </left>
      <right/>
      <top style="thin">
        <color theme="0" tint="-0.24994659260841701"/>
      </top>
      <bottom style="thin">
        <color theme="0" tint="-0.24994659260841701"/>
      </bottom>
      <diagonal/>
    </border>
    <border>
      <left style="medium">
        <color theme="6"/>
      </left>
      <right/>
      <top/>
      <bottom/>
      <diagonal/>
    </border>
    <border>
      <left style="thin">
        <color theme="6"/>
      </left>
      <right/>
      <top style="thin">
        <color theme="6"/>
      </top>
      <bottom/>
      <diagonal/>
    </border>
    <border>
      <left/>
      <right style="thin">
        <color theme="6"/>
      </right>
      <top style="thin">
        <color theme="6"/>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dotted">
        <color theme="0" tint="-0.24994659260841701"/>
      </left>
      <right/>
      <top/>
      <bottom style="thin">
        <color theme="0" tint="-0.24994659260841701"/>
      </bottom>
      <diagonal/>
    </border>
    <border>
      <left/>
      <right style="dashed">
        <color theme="0" tint="-0.24994659260841701"/>
      </right>
      <top style="thin">
        <color theme="0" tint="-0.24994659260841701"/>
      </top>
      <bottom style="thin">
        <color theme="0" tint="-0.24994659260841701"/>
      </bottom>
      <diagonal/>
    </border>
  </borders>
  <cellStyleXfs count="220">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43"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46"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8"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79" fillId="0" borderId="0"/>
    <xf numFmtId="0" fontId="104"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13" fillId="0" borderId="55" applyNumberFormat="0" applyBorder="0" applyProtection="0">
      <alignment horizontal="center"/>
    </xf>
    <xf numFmtId="0" fontId="114" fillId="0" borderId="0" applyFill="0" applyBorder="0" applyProtection="0"/>
    <xf numFmtId="0" fontId="113" fillId="42" borderId="56" applyNumberFormat="0" applyBorder="0" applyProtection="0">
      <alignment horizontal="center"/>
    </xf>
    <xf numFmtId="0" fontId="115" fillId="0" borderId="0" applyNumberFormat="0" applyFill="0" applyProtection="0"/>
    <xf numFmtId="0" fontId="113"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177" fontId="4" fillId="0" borderId="0" applyFont="0" applyFill="0" applyBorder="0" applyAlignment="0" applyProtection="0"/>
    <xf numFmtId="177"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cellStyleXfs>
  <cellXfs count="1734">
    <xf numFmtId="0" fontId="0" fillId="0" borderId="0" xfId="0"/>
    <xf numFmtId="0" fontId="0" fillId="0" borderId="0" xfId="0" applyBorder="1"/>
    <xf numFmtId="164" fontId="9" fillId="24" borderId="0" xfId="40" applyNumberFormat="1" applyFont="1" applyFill="1" applyBorder="1" applyAlignment="1">
      <alignment horizontal="center" wrapText="1"/>
    </xf>
    <xf numFmtId="0" fontId="8" fillId="24" borderId="0" xfId="40" quotePrefix="1" applyFont="1" applyFill="1" applyBorder="1" applyAlignment="1">
      <alignment horizontal="left"/>
    </xf>
    <xf numFmtId="0" fontId="0" fillId="25" borderId="0" xfId="0" applyFill="1"/>
    <xf numFmtId="0" fontId="7" fillId="25" borderId="0" xfId="0" applyFont="1" applyFill="1" applyBorder="1"/>
    <xf numFmtId="0" fontId="8" fillId="25" borderId="0" xfId="0" applyFont="1" applyFill="1" applyBorder="1" applyAlignment="1">
      <alignment horizontal="center"/>
    </xf>
    <xf numFmtId="0" fontId="0" fillId="0" borderId="0" xfId="0" applyAlignment="1">
      <alignment horizontal="left"/>
    </xf>
    <xf numFmtId="0" fontId="0" fillId="25" borderId="0" xfId="0" applyFill="1" applyBorder="1"/>
    <xf numFmtId="0" fontId="5" fillId="0" borderId="0" xfId="0" applyFont="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3" fillId="0" borderId="0" xfId="0" applyFont="1"/>
    <xf numFmtId="165" fontId="0" fillId="0" borderId="0" xfId="0" applyNumberFormat="1"/>
    <xf numFmtId="0" fontId="0" fillId="0" borderId="0" xfId="0" applyFill="1" applyBorder="1"/>
    <xf numFmtId="0" fontId="15" fillId="0" borderId="0" xfId="0" applyFont="1"/>
    <xf numFmtId="0" fontId="24" fillId="25" borderId="0" xfId="0" applyFont="1" applyFill="1" applyBorder="1" applyAlignment="1">
      <alignment horizontal="left"/>
    </xf>
    <xf numFmtId="0" fontId="18" fillId="25" borderId="0" xfId="0" applyFont="1" applyFill="1" applyBorder="1"/>
    <xf numFmtId="164" fontId="0" fillId="0" borderId="0" xfId="0" applyNumberFormat="1"/>
    <xf numFmtId="0" fontId="5" fillId="25" borderId="0" xfId="0" applyFont="1" applyFill="1" applyBorder="1"/>
    <xf numFmtId="0" fontId="19" fillId="25" borderId="0" xfId="0" applyFont="1" applyFill="1" applyBorder="1"/>
    <xf numFmtId="0" fontId="5" fillId="0" borderId="0" xfId="0" applyFont="1" applyAlignment="1">
      <alignment horizontal="right"/>
    </xf>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0" fillId="0" borderId="0" xfId="0" applyNumberFormat="1"/>
    <xf numFmtId="165" fontId="15" fillId="0" borderId="0" xfId="0" applyNumberFormat="1" applyFont="1"/>
    <xf numFmtId="3" fontId="35" fillId="25" borderId="0" xfId="0" applyNumberFormat="1" applyFont="1" applyFill="1" applyBorder="1" applyAlignment="1">
      <alignment horizontal="center"/>
    </xf>
    <xf numFmtId="0" fontId="0" fillId="0" borderId="0" xfId="0" applyFill="1" applyBorder="1" applyAlignment="1">
      <alignment vertical="center"/>
    </xf>
    <xf numFmtId="165" fontId="0" fillId="0" borderId="0" xfId="0" applyNumberFormat="1" applyFill="1" applyBorder="1"/>
    <xf numFmtId="3" fontId="0" fillId="0" borderId="0" xfId="0" applyNumberFormat="1" applyFill="1" applyBorder="1"/>
    <xf numFmtId="0" fontId="27" fillId="24" borderId="0" xfId="40" applyFont="1" applyFill="1" applyBorder="1"/>
    <xf numFmtId="0" fontId="0" fillId="0" borderId="0" xfId="0" applyFill="1"/>
    <xf numFmtId="0" fontId="36" fillId="0" borderId="0" xfId="0" applyFont="1" applyAlignment="1">
      <alignment horizontal="center" wrapText="1"/>
    </xf>
    <xf numFmtId="164" fontId="0" fillId="25" borderId="0" xfId="0" applyNumberFormat="1" applyFill="1" applyBorder="1"/>
    <xf numFmtId="0" fontId="35" fillId="25" borderId="0" xfId="0" applyFont="1" applyFill="1" applyBorder="1" applyAlignment="1">
      <alignment horizontal="left"/>
    </xf>
    <xf numFmtId="3" fontId="39"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0" fontId="23" fillId="0" borderId="0" xfId="0" applyFont="1" applyFill="1"/>
    <xf numFmtId="3" fontId="18" fillId="25" borderId="0" xfId="0" applyNumberFormat="1" applyFont="1" applyFill="1" applyBorder="1" applyAlignment="1">
      <alignment horizontal="right"/>
    </xf>
    <xf numFmtId="0" fontId="15" fillId="0" borderId="0" xfId="0" applyFont="1" applyFill="1" applyBorder="1"/>
    <xf numFmtId="0" fontId="15" fillId="25" borderId="0" xfId="0" applyFont="1" applyFill="1" applyBorder="1" applyAlignment="1">
      <alignment vertical="center"/>
    </xf>
    <xf numFmtId="0" fontId="37"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0" fontId="32" fillId="0" borderId="0" xfId="0" applyFont="1" applyFill="1" applyBorder="1"/>
    <xf numFmtId="3" fontId="38" fillId="0" borderId="0" xfId="0" applyNumberFormat="1" applyFont="1" applyFill="1" applyBorder="1"/>
    <xf numFmtId="164" fontId="0" fillId="0" borderId="0" xfId="0" applyNumberFormat="1" applyFill="1" applyBorder="1"/>
    <xf numFmtId="164" fontId="38" fillId="0" borderId="0" xfId="0" applyNumberFormat="1" applyFont="1" applyFill="1" applyBorder="1"/>
    <xf numFmtId="164" fontId="41" fillId="0" borderId="0" xfId="0" applyNumberFormat="1" applyFont="1" applyFill="1" applyBorder="1"/>
    <xf numFmtId="166" fontId="0" fillId="0" borderId="0" xfId="0" applyNumberFormat="1" applyFill="1" applyBorder="1"/>
    <xf numFmtId="0" fontId="29" fillId="0" borderId="0" xfId="0" applyFont="1" applyFill="1" applyBorder="1"/>
    <xf numFmtId="0" fontId="36" fillId="0" borderId="0" xfId="0" applyFont="1" applyFill="1" applyBorder="1" applyAlignment="1">
      <alignment horizontal="center" wrapText="1"/>
    </xf>
    <xf numFmtId="0" fontId="40" fillId="0" borderId="0" xfId="0" applyFont="1" applyFill="1" applyBorder="1" applyAlignment="1">
      <alignment horizontal="center" vertical="center" wrapText="1"/>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51" fillId="24" borderId="0" xfId="40" applyFont="1" applyFill="1" applyBorder="1" applyAlignment="1">
      <alignment wrapText="1"/>
    </xf>
    <xf numFmtId="0" fontId="65"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52" fillId="26" borderId="0" xfId="51" applyFont="1" applyFill="1" applyAlignment="1">
      <alignment horizontal="center"/>
    </xf>
    <xf numFmtId="0" fontId="52" fillId="0" borderId="0" xfId="51" applyFont="1" applyAlignment="1">
      <alignment horizontal="center"/>
    </xf>
    <xf numFmtId="0" fontId="4" fillId="26" borderId="0" xfId="51" applyFont="1" applyFill="1"/>
    <xf numFmtId="0" fontId="4" fillId="0" borderId="0" xfId="51" applyFont="1"/>
    <xf numFmtId="0" fontId="50" fillId="26" borderId="0" xfId="51" applyFont="1" applyFill="1"/>
    <xf numFmtId="0" fontId="50" fillId="0" borderId="0" xfId="51" applyFont="1"/>
    <xf numFmtId="0" fontId="73" fillId="26" borderId="0" xfId="51" applyFont="1" applyFill="1"/>
    <xf numFmtId="0" fontId="73" fillId="0" borderId="0" xfId="51" applyFont="1"/>
    <xf numFmtId="0" fontId="65" fillId="26" borderId="0" xfId="51" applyFont="1" applyFill="1"/>
    <xf numFmtId="0" fontId="65" fillId="25" borderId="0" xfId="51" applyFont="1" applyFill="1"/>
    <xf numFmtId="0" fontId="65"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7" fillId="24" borderId="0" xfId="61" applyFont="1" applyFill="1" applyBorder="1"/>
    <xf numFmtId="0" fontId="13" fillId="24" borderId="0" xfId="61" applyFont="1" applyFill="1" applyBorder="1"/>
    <xf numFmtId="0" fontId="5" fillId="0" borderId="0" xfId="51" applyFont="1" applyAlignment="1">
      <alignment horizontal="right"/>
    </xf>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1"/>
    </xf>
    <xf numFmtId="3" fontId="4" fillId="0" borderId="0" xfId="62" applyNumberFormat="1"/>
    <xf numFmtId="167" fontId="14" fillId="25" borderId="0" xfId="62" applyNumberFormat="1" applyFont="1" applyFill="1" applyBorder="1" applyAlignment="1">
      <alignment horizontal="right" indent="2"/>
    </xf>
    <xf numFmtId="0" fontId="49" fillId="25" borderId="0" xfId="62" applyFont="1" applyFill="1" applyBorder="1" applyAlignment="1">
      <alignment horizontal="left" vertical="center"/>
    </xf>
    <xf numFmtId="0" fontId="5" fillId="25" borderId="0" xfId="62" applyFont="1" applyFill="1" applyBorder="1"/>
    <xf numFmtId="0" fontId="5" fillId="0" borderId="0" xfId="62" applyFont="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61"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54" fillId="25" borderId="0" xfId="62" applyFont="1" applyFill="1"/>
    <xf numFmtId="0" fontId="54" fillId="25" borderId="0" xfId="62" applyFont="1" applyFill="1" applyBorder="1"/>
    <xf numFmtId="0" fontId="54" fillId="0" borderId="0" xfId="62" applyFont="1"/>
    <xf numFmtId="0" fontId="4" fillId="25" borderId="0" xfId="62" applyFill="1" applyBorder="1" applyAlignment="1"/>
    <xf numFmtId="164" fontId="18" fillId="26" borderId="0" xfId="40" applyNumberFormat="1" applyFont="1" applyFill="1" applyBorder="1" applyAlignment="1">
      <alignment horizontal="right" wrapText="1"/>
    </xf>
    <xf numFmtId="0" fontId="65" fillId="25" borderId="0" xfId="62" applyFont="1" applyFill="1"/>
    <xf numFmtId="0" fontId="65"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65" fillId="0" borderId="0" xfId="62" applyFont="1" applyAlignment="1"/>
    <xf numFmtId="0" fontId="65" fillId="25" borderId="0" xfId="62" applyFont="1" applyFill="1" applyAlignment="1"/>
    <xf numFmtId="0" fontId="65" fillId="25" borderId="0" xfId="62" applyFont="1" applyFill="1" applyBorder="1" applyAlignment="1"/>
    <xf numFmtId="3" fontId="20" fillId="25" borderId="0" xfId="62" applyNumberFormat="1" applyFont="1" applyFill="1" applyBorder="1" applyAlignment="1">
      <alignment horizontal="right"/>
    </xf>
    <xf numFmtId="0" fontId="65" fillId="0" borderId="0" xfId="62" applyFont="1"/>
    <xf numFmtId="0" fontId="65"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167" fontId="14" fillId="24" borderId="0" xfId="40" applyNumberFormat="1" applyFont="1" applyFill="1" applyBorder="1" applyAlignment="1">
      <alignment horizontal="right" wrapText="1" indent="1"/>
    </xf>
    <xf numFmtId="0" fontId="14" fillId="25" borderId="0" xfId="0" applyFont="1" applyFill="1" applyBorder="1" applyAlignment="1"/>
    <xf numFmtId="0" fontId="11" fillId="25" borderId="0" xfId="62" applyFont="1" applyFill="1" applyBorder="1" applyAlignment="1">
      <alignment horizontal="right"/>
    </xf>
    <xf numFmtId="164" fontId="60" fillId="27" borderId="0" xfId="40" applyNumberFormat="1" applyFont="1" applyFill="1" applyBorder="1" applyAlignment="1">
      <alignment horizontal="center" wrapText="1"/>
    </xf>
    <xf numFmtId="165" fontId="55"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62" fillId="25" borderId="0" xfId="62" applyFont="1" applyFill="1" applyBorder="1"/>
    <xf numFmtId="0" fontId="13" fillId="24" borderId="0" xfId="40" applyFont="1" applyFill="1" applyBorder="1" applyAlignment="1"/>
    <xf numFmtId="167" fontId="4" fillId="0" borderId="0" xfId="62" applyNumberFormat="1"/>
    <xf numFmtId="3" fontId="61" fillId="25" borderId="0" xfId="62" applyNumberFormat="1" applyFont="1" applyFill="1" applyBorder="1" applyAlignment="1">
      <alignment horizontal="right"/>
    </xf>
    <xf numFmtId="0" fontId="58" fillId="25" borderId="0" xfId="62" applyFont="1" applyFill="1" applyBorder="1"/>
    <xf numFmtId="3" fontId="4" fillId="0" borderId="0" xfId="62" applyNumberFormat="1" applyAlignment="1">
      <alignment vertical="center"/>
    </xf>
    <xf numFmtId="0" fontId="62" fillId="25" borderId="0" xfId="62" applyFont="1" applyFill="1" applyBorder="1" applyAlignment="1">
      <alignment vertical="center"/>
    </xf>
    <xf numFmtId="0" fontId="13" fillId="24" borderId="0" xfId="40" applyFont="1" applyFill="1" applyBorder="1" applyAlignment="1">
      <alignment horizontal="center" vertical="center"/>
    </xf>
    <xf numFmtId="0" fontId="15" fillId="0" borderId="12" xfId="53" applyFont="1" applyBorder="1" applyAlignment="1">
      <alignment horizontal="center" vertical="center"/>
    </xf>
    <xf numFmtId="2" fontId="14" fillId="24" borderId="0" xfId="40" applyNumberFormat="1" applyFont="1" applyFill="1" applyBorder="1" applyAlignment="1">
      <alignment horizontal="right" wrapText="1" indent="1"/>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0" fontId="78" fillId="0" borderId="0" xfId="62" applyFont="1" applyAlignment="1">
      <alignment vertical="center"/>
    </xf>
    <xf numFmtId="49" fontId="18" fillId="24" borderId="0" xfId="40" applyNumberFormat="1" applyFont="1" applyFill="1" applyBorder="1" applyAlignment="1">
      <alignment horizontal="center" vertical="center" wrapText="1"/>
    </xf>
    <xf numFmtId="0" fontId="78" fillId="0" borderId="0" xfId="62" applyFont="1"/>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78" fillId="0" borderId="0" xfId="62" applyNumberFormat="1" applyFont="1"/>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14" fillId="24" borderId="0" xfId="40" applyNumberFormat="1" applyFont="1" applyFill="1" applyBorder="1" applyAlignment="1">
      <alignment wrapText="1"/>
    </xf>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164" fontId="19" fillId="24" borderId="0" xfId="40" applyNumberFormat="1" applyFont="1" applyFill="1" applyBorder="1" applyAlignment="1">
      <alignment horizontal="lef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0" borderId="20" xfId="0" applyFont="1" applyFill="1" applyBorder="1" applyAlignment="1">
      <alignment horizontal="center" vertical="center"/>
    </xf>
    <xf numFmtId="0" fontId="13" fillId="25" borderId="18" xfId="0" applyFont="1" applyFill="1" applyBorder="1" applyAlignment="1">
      <alignment horizontal="right"/>
    </xf>
    <xf numFmtId="0" fontId="80"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5" fillId="25" borderId="20" xfId="0" applyFont="1" applyFill="1" applyBorder="1"/>
    <xf numFmtId="0" fontId="81" fillId="25" borderId="0" xfId="62" applyFont="1" applyFill="1" applyBorder="1"/>
    <xf numFmtId="0" fontId="50"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65"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94" fillId="25" borderId="0" xfId="62" applyFont="1" applyFill="1" applyBorder="1" applyAlignment="1">
      <alignment horizontal="left" vertical="center"/>
    </xf>
    <xf numFmtId="0" fontId="80" fillId="24" borderId="0" xfId="40" applyFont="1" applyFill="1" applyBorder="1" applyAlignment="1">
      <alignment horizontal="left" indent="1"/>
    </xf>
    <xf numFmtId="0" fontId="82" fillId="25" borderId="0" xfId="62" applyFont="1" applyFill="1" applyBorder="1"/>
    <xf numFmtId="3" fontId="92" fillId="25" borderId="0" xfId="62" applyNumberFormat="1" applyFont="1" applyFill="1" applyBorder="1" applyAlignment="1">
      <alignment horizontal="right"/>
    </xf>
    <xf numFmtId="167" fontId="83" fillId="25" borderId="0" xfId="62" applyNumberFormat="1" applyFont="1" applyFill="1" applyBorder="1" applyAlignment="1">
      <alignment horizontal="center"/>
    </xf>
    <xf numFmtId="167" fontId="83" fillId="25" borderId="0" xfId="62" applyNumberFormat="1" applyFont="1" applyFill="1" applyBorder="1" applyAlignment="1">
      <alignment horizontal="right" indent="2"/>
    </xf>
    <xf numFmtId="167" fontId="80" fillId="25" borderId="0" xfId="62" applyNumberFormat="1" applyFont="1" applyFill="1" applyBorder="1" applyAlignment="1">
      <alignment horizontal="right" indent="1"/>
    </xf>
    <xf numFmtId="167" fontId="80" fillId="24" borderId="0" xfId="40" applyNumberFormat="1" applyFont="1" applyFill="1" applyBorder="1" applyAlignment="1">
      <alignment horizontal="center" wrapText="1"/>
    </xf>
    <xf numFmtId="167" fontId="80" fillId="24" borderId="0" xfId="40" applyNumberFormat="1" applyFont="1" applyFill="1" applyBorder="1" applyAlignment="1">
      <alignment horizontal="right" wrapText="1" indent="1"/>
    </xf>
    <xf numFmtId="0" fontId="83" fillId="25" borderId="0" xfId="62" applyFont="1" applyFill="1" applyBorder="1"/>
    <xf numFmtId="165" fontId="80" fillId="24" borderId="0" xfId="58" applyNumberFormat="1" applyFont="1" applyFill="1" applyBorder="1" applyAlignment="1">
      <alignment horizontal="center" wrapText="1"/>
    </xf>
    <xf numFmtId="167" fontId="83" fillId="24" borderId="0" xfId="40" applyNumberFormat="1" applyFont="1" applyFill="1" applyBorder="1" applyAlignment="1">
      <alignment horizontal="center" wrapText="1"/>
    </xf>
    <xf numFmtId="0" fontId="50"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81" fillId="25" borderId="0" xfId="62" applyFont="1" applyFill="1" applyBorder="1" applyAlignment="1">
      <alignment vertical="center"/>
    </xf>
    <xf numFmtId="0" fontId="50" fillId="26" borderId="32" xfId="62" applyFont="1" applyFill="1" applyBorder="1" applyAlignment="1">
      <alignment vertical="center"/>
    </xf>
    <xf numFmtId="0" fontId="50"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100"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4" fillId="0" borderId="0" xfId="62" applyFont="1"/>
    <xf numFmtId="0" fontId="4" fillId="0" borderId="0" xfId="62" applyFont="1"/>
    <xf numFmtId="0" fontId="4" fillId="0" borderId="0" xfId="62" applyAlignment="1">
      <alignment horizontal="right"/>
    </xf>
    <xf numFmtId="0" fontId="45" fillId="0" borderId="0" xfId="62" applyFont="1"/>
    <xf numFmtId="0" fontId="42" fillId="0" borderId="0" xfId="62" applyFont="1"/>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101"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52" fillId="26" borderId="19" xfId="51" applyFont="1" applyFill="1" applyBorder="1" applyAlignment="1">
      <alignment horizontal="center"/>
    </xf>
    <xf numFmtId="0" fontId="4" fillId="26" borderId="0" xfId="51" applyFont="1" applyFill="1" applyBorder="1"/>
    <xf numFmtId="0" fontId="50" fillId="26" borderId="0" xfId="51" applyFont="1" applyFill="1" applyBorder="1"/>
    <xf numFmtId="0" fontId="8" fillId="26" borderId="19" xfId="51" applyFont="1" applyFill="1" applyBorder="1"/>
    <xf numFmtId="0" fontId="73" fillId="26" borderId="0" xfId="51" applyFont="1" applyFill="1" applyBorder="1"/>
    <xf numFmtId="0" fontId="74" fillId="26" borderId="19" xfId="51" applyFont="1" applyFill="1" applyBorder="1"/>
    <xf numFmtId="0" fontId="68" fillId="26" borderId="19" xfId="51" applyFont="1" applyFill="1" applyBorder="1"/>
    <xf numFmtId="0" fontId="11" fillId="25" borderId="19" xfId="51" applyFont="1" applyFill="1" applyBorder="1"/>
    <xf numFmtId="0" fontId="7" fillId="25" borderId="19" xfId="51" applyFont="1" applyFill="1" applyBorder="1"/>
    <xf numFmtId="0" fontId="68" fillId="25" borderId="19" xfId="51" applyFont="1" applyFill="1" applyBorder="1"/>
    <xf numFmtId="0" fontId="80" fillId="24" borderId="0" xfId="40" applyFont="1" applyFill="1" applyBorder="1" applyAlignment="1">
      <alignment vertical="center"/>
    </xf>
    <xf numFmtId="165" fontId="80"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9" fillId="25" borderId="0" xfId="0" applyFont="1" applyFill="1" applyBorder="1" applyAlignment="1"/>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105" fillId="35" borderId="0" xfId="68" applyFont="1" applyFill="1" applyBorder="1" applyAlignment="1" applyProtection="1"/>
    <xf numFmtId="0" fontId="106" fillId="40" borderId="0" xfId="40" applyFont="1" applyFill="1" applyBorder="1"/>
    <xf numFmtId="0" fontId="4" fillId="29" borderId="47" xfId="62" applyFill="1" applyBorder="1"/>
    <xf numFmtId="3" fontId="80"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52" fillId="26" borderId="0" xfId="51" applyFont="1" applyFill="1" applyBorder="1" applyAlignment="1">
      <alignment horizontal="center"/>
    </xf>
    <xf numFmtId="0" fontId="108" fillId="27" borderId="0" xfId="61" applyFont="1" applyFill="1" applyBorder="1" applyAlignment="1">
      <alignment horizontal="left" indent="1"/>
    </xf>
    <xf numFmtId="0" fontId="65" fillId="26" borderId="0" xfId="51" applyFont="1" applyFill="1" applyBorder="1"/>
    <xf numFmtId="0" fontId="109" fillId="26" borderId="0" xfId="51" applyFont="1" applyFill="1" applyBorder="1"/>
    <xf numFmtId="0" fontId="11" fillId="26" borderId="0" xfId="51" applyFont="1" applyFill="1" applyBorder="1"/>
    <xf numFmtId="0" fontId="106" fillId="27" borderId="0" xfId="61" applyFont="1" applyFill="1" applyBorder="1" applyAlignment="1">
      <alignment horizontal="left" indent="1"/>
    </xf>
    <xf numFmtId="0" fontId="85" fillId="26" borderId="15" xfId="62" applyFont="1" applyFill="1" applyBorder="1" applyAlignment="1">
      <alignment vertical="center"/>
    </xf>
    <xf numFmtId="3" fontId="80" fillId="24" borderId="0" xfId="40" applyNumberFormat="1" applyFont="1" applyFill="1" applyBorder="1" applyAlignment="1">
      <alignment horizontal="right" wrapText="1"/>
    </xf>
    <xf numFmtId="3" fontId="80" fillId="24" borderId="0" xfId="40" applyNumberFormat="1" applyFont="1" applyFill="1" applyBorder="1" applyAlignment="1">
      <alignment horizontal="right" vertical="center" wrapText="1"/>
    </xf>
    <xf numFmtId="0" fontId="50" fillId="26" borderId="33" xfId="63" applyFont="1" applyFill="1" applyBorder="1" applyAlignment="1">
      <alignment horizontal="left" vertical="center"/>
    </xf>
    <xf numFmtId="0" fontId="85"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93" fillId="25" borderId="0" xfId="40" applyNumberFormat="1" applyFont="1" applyFill="1" applyBorder="1" applyAlignment="1">
      <alignment horizontal="right" wrapText="1"/>
    </xf>
    <xf numFmtId="164" fontId="93"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53" fillId="25" borderId="0" xfId="70" applyFont="1" applyFill="1" applyBorder="1" applyAlignment="1">
      <alignment vertical="top" wrapText="1"/>
    </xf>
    <xf numFmtId="0" fontId="4" fillId="0" borderId="0" xfId="70" applyAlignment="1">
      <alignment vertical="top"/>
    </xf>
    <xf numFmtId="0" fontId="53"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80"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12"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83" fillId="25" borderId="0" xfId="70" applyFont="1" applyFill="1" applyBorder="1" applyAlignment="1">
      <alignment horizontal="left" vertical="center"/>
    </xf>
    <xf numFmtId="0" fontId="16" fillId="38" borderId="19" xfId="70" applyFont="1" applyFill="1" applyBorder="1" applyAlignment="1">
      <alignment horizontal="center" vertical="center"/>
    </xf>
    <xf numFmtId="0" fontId="14" fillId="0" borderId="0" xfId="70" applyFont="1"/>
    <xf numFmtId="0" fontId="4" fillId="0" borderId="0" xfId="62" applyBorder="1"/>
    <xf numFmtId="164" fontId="14" fillId="27" borderId="0" xfId="40" applyNumberFormat="1" applyFont="1" applyFill="1" applyBorder="1" applyAlignment="1">
      <alignment horizontal="center" wrapText="1"/>
    </xf>
    <xf numFmtId="0" fontId="4" fillId="26" borderId="0" xfId="71" applyFill="1" applyBorder="1"/>
    <xf numFmtId="0" fontId="4" fillId="25" borderId="21" xfId="72" applyFill="1" applyBorder="1"/>
    <xf numFmtId="0" fontId="4" fillId="25" borderId="19" xfId="72" applyFill="1" applyBorder="1"/>
    <xf numFmtId="0" fontId="56" fillId="0" borderId="0" xfId="70" applyFont="1"/>
    <xf numFmtId="0" fontId="4" fillId="25" borderId="22" xfId="70" applyFill="1" applyBorder="1"/>
    <xf numFmtId="0" fontId="13" fillId="26" borderId="11" xfId="70" applyFont="1" applyFill="1" applyBorder="1" applyAlignment="1">
      <alignment horizontal="center"/>
    </xf>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3"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93"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80" fillId="25" borderId="0" xfId="62" applyFont="1" applyFill="1" applyBorder="1" applyAlignment="1">
      <alignment horizontal="left"/>
    </xf>
    <xf numFmtId="0" fontId="11" fillId="25" borderId="0" xfId="70" applyFont="1" applyFill="1" applyBorder="1" applyAlignment="1">
      <alignment horizontal="right"/>
    </xf>
    <xf numFmtId="0" fontId="54" fillId="25" borderId="0" xfId="70" applyFont="1" applyFill="1"/>
    <xf numFmtId="0" fontId="54" fillId="25" borderId="20" xfId="70" applyFont="1" applyFill="1" applyBorder="1"/>
    <xf numFmtId="1" fontId="93" fillId="26" borderId="0" xfId="70" applyNumberFormat="1" applyFont="1" applyFill="1" applyBorder="1" applyAlignment="1">
      <alignment horizontal="right"/>
    </xf>
    <xf numFmtId="0" fontId="54" fillId="25" borderId="0" xfId="70" applyFont="1" applyFill="1" applyBorder="1"/>
    <xf numFmtId="0" fontId="54"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56" fillId="25" borderId="0" xfId="70" applyFont="1" applyFill="1"/>
    <xf numFmtId="0" fontId="84" fillId="25" borderId="20" xfId="70" applyFont="1" applyFill="1" applyBorder="1"/>
    <xf numFmtId="0" fontId="89" fillId="25" borderId="0" xfId="70" applyFont="1" applyFill="1" applyBorder="1" applyAlignment="1">
      <alignment horizontal="left"/>
    </xf>
    <xf numFmtId="0" fontId="31" fillId="25" borderId="0" xfId="70" applyFont="1" applyFill="1"/>
    <xf numFmtId="0" fontId="91" fillId="25" borderId="20" xfId="70" applyFont="1" applyFill="1" applyBorder="1"/>
    <xf numFmtId="3" fontId="93" fillId="26" borderId="0" xfId="70" applyNumberFormat="1" applyFont="1" applyFill="1" applyBorder="1" applyAlignment="1">
      <alignment horizontal="right"/>
    </xf>
    <xf numFmtId="0" fontId="31" fillId="0" borderId="0" xfId="70" applyFont="1"/>
    <xf numFmtId="3" fontId="7" fillId="25" borderId="0" xfId="70" applyNumberFormat="1" applyFont="1" applyFill="1" applyBorder="1"/>
    <xf numFmtId="0" fontId="81" fillId="25" borderId="20" xfId="70" applyFont="1" applyFill="1" applyBorder="1"/>
    <xf numFmtId="0" fontId="31" fillId="25" borderId="0" xfId="70" applyFont="1" applyFill="1" applyBorder="1" applyAlignment="1"/>
    <xf numFmtId="0" fontId="56" fillId="25" borderId="0" xfId="70" applyFont="1" applyFill="1" applyBorder="1" applyAlignment="1"/>
    <xf numFmtId="0" fontId="4" fillId="26" borderId="20" xfId="70" applyFill="1" applyBorder="1"/>
    <xf numFmtId="0" fontId="57"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56"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94" fillId="26" borderId="0" xfId="70" applyFont="1" applyFill="1" applyBorder="1" applyAlignment="1">
      <alignment horizontal="left"/>
    </xf>
    <xf numFmtId="0" fontId="4" fillId="0" borderId="0" xfId="70" applyFill="1" applyBorder="1"/>
    <xf numFmtId="0" fontId="14" fillId="0"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65" fillId="0" borderId="0" xfId="0" applyFont="1"/>
    <xf numFmtId="0" fontId="68"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54" fillId="25" borderId="0" xfId="0" applyFont="1" applyFill="1"/>
    <xf numFmtId="0" fontId="54" fillId="25" borderId="0" xfId="0" applyFont="1" applyFill="1" applyBorder="1"/>
    <xf numFmtId="0" fontId="54" fillId="0" borderId="0" xfId="0" applyFont="1"/>
    <xf numFmtId="2" fontId="18" fillId="26" borderId="0" xfId="0" applyNumberFormat="1" applyFont="1" applyFill="1" applyBorder="1" applyAlignment="1">
      <alignment horizontal="right"/>
    </xf>
    <xf numFmtId="4" fontId="54" fillId="0" borderId="0" xfId="0" applyNumberFormat="1" applyFont="1"/>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10" fillId="26" borderId="16" xfId="0" applyFont="1" applyFill="1" applyBorder="1" applyAlignment="1">
      <alignment vertical="center"/>
    </xf>
    <xf numFmtId="0" fontId="110" fillId="26" borderId="17" xfId="0" applyFont="1" applyFill="1" applyBorder="1" applyAlignment="1">
      <alignment vertical="center"/>
    </xf>
    <xf numFmtId="164" fontId="93" fillId="25" borderId="0" xfId="0" applyNumberFormat="1" applyFont="1" applyFill="1" applyBorder="1" applyAlignment="1">
      <alignment horizontal="right"/>
    </xf>
    <xf numFmtId="164" fontId="93"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65" fillId="25" borderId="0" xfId="0" applyFont="1" applyFill="1" applyAlignment="1"/>
    <xf numFmtId="0" fontId="65" fillId="25" borderId="20" xfId="0" applyFont="1" applyFill="1" applyBorder="1" applyAlignment="1"/>
    <xf numFmtId="0" fontId="93" fillId="25" borderId="0" xfId="0" applyFont="1" applyFill="1" applyBorder="1" applyAlignment="1"/>
    <xf numFmtId="0" fontId="93" fillId="26" borderId="0" xfId="0" applyFont="1" applyFill="1" applyBorder="1" applyAlignment="1"/>
    <xf numFmtId="0" fontId="82" fillId="25" borderId="0" xfId="0" applyFont="1" applyFill="1" applyBorder="1" applyAlignment="1"/>
    <xf numFmtId="0" fontId="65" fillId="0" borderId="0" xfId="0" applyFont="1" applyAlignment="1"/>
    <xf numFmtId="0" fontId="68" fillId="25" borderId="0" xfId="0" applyFont="1" applyFill="1" applyBorder="1" applyAlignment="1"/>
    <xf numFmtId="0" fontId="0" fillId="26" borderId="20" xfId="0" applyFill="1" applyBorder="1" applyAlignment="1"/>
    <xf numFmtId="0" fontId="51" fillId="25" borderId="0" xfId="0" applyFont="1" applyFill="1" applyBorder="1" applyAlignment="1">
      <alignment vertical="top"/>
    </xf>
    <xf numFmtId="0" fontId="11" fillId="25" borderId="0" xfId="0" applyFont="1" applyFill="1" applyBorder="1"/>
    <xf numFmtId="0" fontId="111" fillId="26" borderId="16" xfId="0" applyFont="1" applyFill="1" applyBorder="1" applyAlignment="1">
      <alignment vertical="center"/>
    </xf>
    <xf numFmtId="0" fontId="111" fillId="26" borderId="17" xfId="0" applyFont="1" applyFill="1" applyBorder="1" applyAlignment="1">
      <alignment vertical="center"/>
    </xf>
    <xf numFmtId="0" fontId="11" fillId="26" borderId="0" xfId="0" applyFont="1" applyFill="1" applyBorder="1"/>
    <xf numFmtId="0" fontId="75" fillId="25" borderId="0" xfId="0" applyFont="1" applyFill="1" applyBorder="1" applyAlignment="1">
      <alignment vertical="center"/>
    </xf>
    <xf numFmtId="0" fontId="55"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51"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80"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80"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50"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25" borderId="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15" fillId="0" borderId="0" xfId="70" applyFont="1" applyFill="1" applyBorder="1"/>
    <xf numFmtId="49" fontId="14" fillId="0" borderId="0" xfId="70" applyNumberFormat="1" applyFont="1" applyFill="1" applyBorder="1" applyAlignment="1">
      <alignment horizontal="right"/>
    </xf>
    <xf numFmtId="0" fontId="104"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5" fillId="0" borderId="0" xfId="62" applyFont="1" applyAlignment="1">
      <alignment horizontal="right"/>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8"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76"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60" fillId="26" borderId="0" xfId="40" applyNumberFormat="1" applyFont="1" applyFill="1" applyBorder="1" applyAlignment="1">
      <alignment horizontal="center" wrapText="1"/>
    </xf>
    <xf numFmtId="165" fontId="98"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7"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80"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85" fillId="26" borderId="15" xfId="70" applyFont="1" applyFill="1" applyBorder="1" applyAlignment="1">
      <alignment vertical="center"/>
    </xf>
    <xf numFmtId="0" fontId="110" fillId="26" borderId="16" xfId="70" applyFont="1" applyFill="1" applyBorder="1" applyAlignment="1">
      <alignment vertical="center"/>
    </xf>
    <xf numFmtId="0" fontId="110" fillId="26" borderId="17" xfId="70" applyFont="1" applyFill="1" applyBorder="1" applyAlignment="1">
      <alignment vertical="center"/>
    </xf>
    <xf numFmtId="0" fontId="65" fillId="25" borderId="0" xfId="70" applyFont="1" applyFill="1"/>
    <xf numFmtId="0" fontId="65" fillId="25" borderId="0" xfId="70" applyFont="1" applyFill="1" applyBorder="1"/>
    <xf numFmtId="0" fontId="68" fillId="25" borderId="19" xfId="70" applyFont="1" applyFill="1" applyBorder="1"/>
    <xf numFmtId="0" fontId="65" fillId="0" borderId="0" xfId="70" applyFont="1"/>
    <xf numFmtId="0" fontId="66" fillId="0" borderId="0" xfId="70" applyFont="1"/>
    <xf numFmtId="0" fontId="66" fillId="25" borderId="0" xfId="70" applyFont="1" applyFill="1"/>
    <xf numFmtId="0" fontId="66" fillId="25" borderId="0" xfId="70" applyFont="1" applyFill="1" applyBorder="1"/>
    <xf numFmtId="0" fontId="72" fillId="25" borderId="19" xfId="70" applyFont="1" applyFill="1" applyBorder="1"/>
    <xf numFmtId="0" fontId="66"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60" fillId="26" borderId="16" xfId="70" applyFont="1" applyFill="1" applyBorder="1" applyAlignment="1">
      <alignment horizontal="center" vertical="center"/>
    </xf>
    <xf numFmtId="0" fontId="60" fillId="26" borderId="17" xfId="70" applyFont="1" applyFill="1" applyBorder="1" applyAlignment="1">
      <alignment horizontal="center" vertical="center"/>
    </xf>
    <xf numFmtId="0" fontId="17" fillId="25" borderId="0" xfId="70" applyFont="1" applyFill="1" applyBorder="1" applyAlignment="1">
      <alignment vertical="center"/>
    </xf>
    <xf numFmtId="0" fontId="60" fillId="25" borderId="0" xfId="70" applyFont="1" applyFill="1" applyBorder="1" applyAlignment="1">
      <alignment horizontal="center" vertical="center"/>
    </xf>
    <xf numFmtId="0" fontId="81" fillId="25" borderId="0" xfId="70" applyFont="1" applyFill="1"/>
    <xf numFmtId="0" fontId="81" fillId="0" borderId="0" xfId="70" applyFont="1" applyFill="1"/>
    <xf numFmtId="165" fontId="83"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80" fillId="25" borderId="0" xfId="70" applyFont="1" applyFill="1" applyBorder="1" applyAlignment="1">
      <alignment horizontal="center" vertical="center"/>
    </xf>
    <xf numFmtId="165" fontId="83" fillId="25" borderId="0" xfId="70" applyNumberFormat="1" applyFont="1" applyFill="1" applyBorder="1" applyAlignment="1">
      <alignment horizontal="center" vertical="center"/>
    </xf>
    <xf numFmtId="165" fontId="80" fillId="26" borderId="0" xfId="70" applyNumberFormat="1" applyFont="1" applyFill="1" applyBorder="1" applyAlignment="1">
      <alignment horizontal="right" vertical="center" wrapText="1"/>
    </xf>
    <xf numFmtId="0" fontId="84" fillId="25" borderId="0" xfId="70" applyFont="1" applyFill="1" applyAlignment="1">
      <alignment vertical="center"/>
    </xf>
    <xf numFmtId="0" fontId="84" fillId="25" borderId="20" xfId="70" applyFont="1" applyFill="1" applyBorder="1" applyAlignment="1">
      <alignment vertical="center"/>
    </xf>
    <xf numFmtId="0" fontId="84" fillId="0" borderId="0" xfId="70" applyFont="1" applyFill="1" applyBorder="1" applyAlignment="1">
      <alignment vertical="center"/>
    </xf>
    <xf numFmtId="165" fontId="80" fillId="26" borderId="0" xfId="70" applyNumberFormat="1" applyFont="1" applyFill="1" applyBorder="1" applyAlignment="1">
      <alignment horizontal="right" vertical="center"/>
    </xf>
    <xf numFmtId="0" fontId="84"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83" fillId="25" borderId="0" xfId="70" applyNumberFormat="1" applyFont="1" applyFill="1" applyBorder="1" applyAlignment="1">
      <alignment horizontal="left" indent="1"/>
    </xf>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applyFill="1"/>
    <xf numFmtId="0" fontId="80" fillId="25" borderId="0" xfId="70" applyFont="1" applyFill="1"/>
    <xf numFmtId="0" fontId="80" fillId="25" borderId="20" xfId="70" applyFont="1" applyFill="1" applyBorder="1"/>
    <xf numFmtId="49" fontId="80" fillId="25" borderId="0" xfId="70" applyNumberFormat="1" applyFont="1" applyFill="1" applyBorder="1" applyAlignment="1">
      <alignment horizontal="left" indent="1"/>
    </xf>
    <xf numFmtId="0" fontId="80" fillId="0" borderId="0" xfId="70" applyFont="1" applyFill="1"/>
    <xf numFmtId="0" fontId="65" fillId="25" borderId="20" xfId="70" applyFont="1" applyFill="1" applyBorder="1"/>
    <xf numFmtId="0" fontId="64" fillId="25" borderId="0" xfId="70" applyFont="1" applyFill="1" applyBorder="1" applyAlignment="1">
      <alignment horizontal="left"/>
    </xf>
    <xf numFmtId="0" fontId="64" fillId="25" borderId="0" xfId="70" applyFont="1" applyFill="1" applyBorder="1" applyAlignment="1">
      <alignment horizontal="justify" vertical="center"/>
    </xf>
    <xf numFmtId="165" fontId="64" fillId="25" borderId="0" xfId="70" applyNumberFormat="1" applyFont="1" applyFill="1" applyBorder="1" applyAlignment="1">
      <alignment horizontal="center" vertical="center"/>
    </xf>
    <xf numFmtId="165" fontId="64"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0" fontId="4" fillId="0" borderId="0" xfId="70" applyFont="1"/>
    <xf numFmtId="3" fontId="4" fillId="0" borderId="0" xfId="70" applyNumberFormat="1" applyFont="1" applyAlignment="1">
      <alignment horizontal="center"/>
    </xf>
    <xf numFmtId="0" fontId="4" fillId="0" borderId="0" xfId="70" applyFont="1" applyAlignment="1">
      <alignment horizontal="center"/>
    </xf>
    <xf numFmtId="3" fontId="4" fillId="0" borderId="0" xfId="70" applyNumberFormat="1" applyAlignment="1">
      <alignment horizontal="center"/>
    </xf>
    <xf numFmtId="0" fontId="80" fillId="25" borderId="0" xfId="70" applyFont="1" applyFill="1" applyBorder="1" applyAlignment="1">
      <alignment horizontal="left"/>
    </xf>
    <xf numFmtId="0" fontId="5" fillId="0" borderId="0" xfId="70" applyFont="1" applyAlignment="1">
      <alignment horizontal="right"/>
    </xf>
    <xf numFmtId="0" fontId="32" fillId="25" borderId="0" xfId="70" applyFont="1" applyFill="1" applyAlignment="1">
      <alignment vertical="center"/>
    </xf>
    <xf numFmtId="0" fontId="32" fillId="25" borderId="20" xfId="70" applyFont="1" applyFill="1" applyBorder="1" applyAlignment="1">
      <alignment vertical="center"/>
    </xf>
    <xf numFmtId="0" fontId="80" fillId="25" borderId="0" xfId="70" applyFont="1" applyFill="1" applyBorder="1" applyAlignment="1">
      <alignment horizontal="left" vertical="center"/>
    </xf>
    <xf numFmtId="0" fontId="89"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23" fillId="0" borderId="0" xfId="70" applyFont="1" applyFill="1"/>
    <xf numFmtId="3" fontId="4" fillId="0" borderId="0" xfId="70" applyNumberFormat="1" applyFill="1"/>
    <xf numFmtId="0" fontId="23" fillId="0" borderId="0" xfId="70" applyFont="1"/>
    <xf numFmtId="0" fontId="13" fillId="24" borderId="0" xfId="40" applyFont="1" applyFill="1" applyBorder="1" applyAlignment="1">
      <alignment horizontal="left" indent="2"/>
    </xf>
    <xf numFmtId="0" fontId="31" fillId="24" borderId="0" xfId="40" applyFont="1" applyFill="1" applyBorder="1" applyAlignment="1">
      <alignment horizontal="left" vertical="top" wrapText="1"/>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0" fontId="4" fillId="0" borderId="0" xfId="70" applyFont="1" applyFill="1"/>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80" fillId="26" borderId="0" xfId="40" applyNumberFormat="1" applyFont="1" applyFill="1" applyBorder="1" applyAlignment="1">
      <alignment horizontal="right" indent="1"/>
    </xf>
    <xf numFmtId="0" fontId="81" fillId="26" borderId="0" xfId="70" applyFont="1" applyFill="1"/>
    <xf numFmtId="165" fontId="81"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84" fillId="26" borderId="0" xfId="70" applyFont="1" applyFill="1" applyAlignment="1">
      <alignment vertical="center"/>
    </xf>
    <xf numFmtId="165" fontId="26" fillId="26" borderId="0" xfId="70" applyNumberFormat="1" applyFont="1" applyFill="1" applyBorder="1" applyAlignment="1">
      <alignment horizontal="center" vertical="center"/>
    </xf>
    <xf numFmtId="165" fontId="80"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65"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80" fillId="25" borderId="0" xfId="70" applyFont="1" applyFill="1" applyBorder="1" applyAlignment="1"/>
    <xf numFmtId="167" fontId="32" fillId="0" borderId="0" xfId="70" applyNumberFormat="1" applyFont="1" applyBorder="1" applyAlignment="1">
      <alignment vertical="center"/>
    </xf>
    <xf numFmtId="0" fontId="80"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16" fillId="0" borderId="0" xfId="70" applyFont="1" applyBorder="1" applyAlignment="1">
      <alignment vertical="center"/>
    </xf>
    <xf numFmtId="0" fontId="116" fillId="0" borderId="0" xfId="70" applyFont="1" applyBorder="1"/>
    <xf numFmtId="0" fontId="117" fillId="0" borderId="0" xfId="70" applyFont="1" applyBorder="1" applyAlignment="1">
      <alignment wrapText="1"/>
    </xf>
    <xf numFmtId="0" fontId="116" fillId="0" borderId="0" xfId="70" applyFont="1"/>
    <xf numFmtId="167" fontId="116" fillId="0" borderId="0" xfId="70" applyNumberFormat="1" applyFont="1" applyBorder="1" applyAlignment="1">
      <alignment vertical="center"/>
    </xf>
    <xf numFmtId="165" fontId="116"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16"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18" fillId="46" borderId="0" xfId="70" applyFont="1" applyFill="1" applyBorder="1"/>
    <xf numFmtId="0" fontId="118" fillId="46" borderId="0" xfId="70" applyFont="1" applyFill="1" applyBorder="1" applyAlignment="1">
      <alignment vertical="center"/>
    </xf>
    <xf numFmtId="167" fontId="80"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165" fontId="4" fillId="0" borderId="0" xfId="70" applyNumberFormat="1" applyAlignment="1"/>
    <xf numFmtId="0" fontId="4" fillId="25" borderId="20" xfId="70" applyFill="1" applyBorder="1" applyAlignment="1"/>
    <xf numFmtId="0" fontId="14" fillId="0" borderId="0" xfId="70" applyFont="1" applyFill="1" applyBorder="1" applyAlignment="1"/>
    <xf numFmtId="0" fontId="18" fillId="0" borderId="0" xfId="70" applyFont="1" applyFill="1" applyBorder="1" applyAlignment="1">
      <alignment horizontal="right"/>
    </xf>
    <xf numFmtId="0" fontId="14" fillId="24" borderId="0" xfId="61" applyFont="1" applyFill="1" applyBorder="1" applyAlignment="1">
      <alignment horizontal="left"/>
    </xf>
    <xf numFmtId="0" fontId="106"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16" fillId="30" borderId="20" xfId="62" applyFont="1" applyFill="1" applyBorder="1" applyAlignment="1" applyProtection="1">
      <alignment horizontal="center" vertical="center"/>
    </xf>
    <xf numFmtId="0" fontId="80" fillId="24" borderId="0" xfId="40" applyFont="1" applyFill="1" applyBorder="1" applyProtection="1"/>
    <xf numFmtId="0" fontId="13" fillId="24" borderId="0" xfId="40" applyFont="1" applyFill="1" applyBorder="1" applyAlignment="1" applyProtection="1">
      <alignment horizontal="left"/>
    </xf>
    <xf numFmtId="3" fontId="11" fillId="26" borderId="0" xfId="70" applyNumberFormat="1" applyFont="1" applyFill="1" applyBorder="1" applyAlignment="1">
      <alignment horizontal="right"/>
    </xf>
    <xf numFmtId="0" fontId="80" fillId="44" borderId="0" xfId="70" applyFont="1" applyFill="1" applyBorder="1" applyAlignment="1">
      <alignment horizontal="right"/>
    </xf>
    <xf numFmtId="167" fontId="80"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165" fontId="80" fillId="25" borderId="0" xfId="0" applyNumberFormat="1" applyFont="1" applyFill="1" applyBorder="1" applyAlignment="1">
      <alignment horizontal="center" vertical="center"/>
    </xf>
    <xf numFmtId="165" fontId="5" fillId="25" borderId="0" xfId="0" applyNumberFormat="1" applyFont="1" applyFill="1" applyBorder="1" applyAlignment="1">
      <alignment horizontal="center"/>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56" fillId="25" borderId="0" xfId="70" applyFont="1" applyFill="1" applyAlignment="1"/>
    <xf numFmtId="0" fontId="56" fillId="0" borderId="0" xfId="70" applyFont="1" applyBorder="1" applyAlignment="1"/>
    <xf numFmtId="0" fontId="94" fillId="25" borderId="0" xfId="70" applyFont="1" applyFill="1" applyBorder="1" applyAlignment="1">
      <alignment horizontal="left"/>
    </xf>
    <xf numFmtId="0" fontId="7" fillId="25" borderId="0" xfId="70" applyFont="1" applyFill="1" applyBorder="1" applyAlignment="1"/>
    <xf numFmtId="0" fontId="56" fillId="0" borderId="0" xfId="70" applyFont="1" applyAlignment="1"/>
    <xf numFmtId="167" fontId="5" fillId="26" borderId="0" xfId="70" applyNumberFormat="1" applyFont="1" applyFill="1" applyBorder="1" applyAlignment="1">
      <alignment horizontal="right" indent="3"/>
    </xf>
    <xf numFmtId="167" fontId="106" fillId="26" borderId="0" xfId="70" applyNumberFormat="1" applyFont="1" applyFill="1" applyBorder="1" applyAlignment="1">
      <alignment horizontal="right" indent="3"/>
    </xf>
    <xf numFmtId="0" fontId="122"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174" fontId="15" fillId="0" borderId="0" xfId="62" applyNumberFormat="1" applyFont="1"/>
    <xf numFmtId="165" fontId="4" fillId="0" borderId="0" xfId="62" applyNumberFormat="1"/>
    <xf numFmtId="0" fontId="14" fillId="0" borderId="0" xfId="0" applyFont="1" applyAlignment="1">
      <alignment readingOrder="2"/>
    </xf>
    <xf numFmtId="0" fontId="14" fillId="24" borderId="0" xfId="40" applyFont="1" applyFill="1" applyBorder="1"/>
    <xf numFmtId="0" fontId="14" fillId="36" borderId="0" xfId="62" applyFont="1" applyFill="1" applyAlignment="1">
      <alignment vertical="center" wrapText="1"/>
    </xf>
    <xf numFmtId="0" fontId="101"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2" borderId="0" xfId="62" applyFont="1" applyFill="1" applyBorder="1" applyAlignment="1">
      <alignment horizontal="right" vertical="top" wrapText="1"/>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164" fontId="65" fillId="0" borderId="0" xfId="0" applyNumberFormat="1" applyFont="1"/>
    <xf numFmtId="164" fontId="65" fillId="0" borderId="0" xfId="0" applyNumberFormat="1" applyFont="1" applyAlignment="1"/>
    <xf numFmtId="1" fontId="111" fillId="26" borderId="0" xfId="70" applyNumberFormat="1" applyFont="1" applyFill="1" applyBorder="1" applyAlignment="1">
      <alignment horizontal="right"/>
    </xf>
    <xf numFmtId="0" fontId="18" fillId="27" borderId="0" xfId="40" applyFont="1" applyFill="1" applyBorder="1" applyAlignment="1"/>
    <xf numFmtId="0" fontId="18" fillId="24" borderId="19" xfId="61" applyFont="1" applyFill="1" applyBorder="1" applyAlignment="1">
      <alignment horizontal="left" wrapText="1"/>
    </xf>
    <xf numFmtId="3" fontId="31" fillId="0" borderId="0" xfId="70" applyNumberFormat="1" applyFont="1"/>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107"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50"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0" borderId="0" xfId="61" applyFont="1" applyFill="1" applyBorder="1" applyAlignment="1">
      <alignment horizontal="left"/>
    </xf>
    <xf numFmtId="167" fontId="10" fillId="35" borderId="0" xfId="70" applyNumberFormat="1" applyFont="1" applyFill="1" applyBorder="1" applyAlignment="1">
      <alignment horizontal="right" indent="3"/>
    </xf>
    <xf numFmtId="4" fontId="13" fillId="40" borderId="0" xfId="61" applyNumberFormat="1" applyFont="1" applyFill="1" applyBorder="1" applyAlignment="1">
      <alignment horizontal="right" wrapText="1" indent="4"/>
    </xf>
    <xf numFmtId="4" fontId="106" fillId="27" borderId="0" xfId="61" applyNumberFormat="1" applyFont="1" applyFill="1" applyBorder="1" applyAlignment="1">
      <alignment horizontal="right" wrapText="1" indent="4"/>
    </xf>
    <xf numFmtId="165" fontId="123" fillId="27" borderId="0" xfId="61" applyNumberFormat="1" applyFont="1" applyFill="1" applyBorder="1" applyAlignment="1">
      <alignment horizontal="center" wrapText="1"/>
    </xf>
    <xf numFmtId="0" fontId="13" fillId="25" borderId="52" xfId="70" applyFont="1" applyFill="1" applyBorder="1" applyAlignment="1">
      <alignment horizontal="center"/>
    </xf>
    <xf numFmtId="0" fontId="13" fillId="25" borderId="11" xfId="70" applyFont="1" applyFill="1" applyBorder="1" applyAlignment="1">
      <alignment horizontal="center"/>
    </xf>
    <xf numFmtId="0" fontId="50" fillId="0" borderId="0" xfId="70" applyFont="1" applyProtection="1">
      <protection locked="0"/>
    </xf>
    <xf numFmtId="0" fontId="10" fillId="24" borderId="0" xfId="66" applyFont="1" applyFill="1" applyBorder="1" applyAlignment="1">
      <alignment horizontal="left" vertical="center"/>
    </xf>
    <xf numFmtId="0" fontId="52"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50" fillId="25" borderId="0" xfId="70" applyFont="1" applyFill="1" applyAlignment="1">
      <alignment vertical="center"/>
    </xf>
    <xf numFmtId="0" fontId="50" fillId="25" borderId="20" xfId="70" applyFont="1" applyFill="1" applyBorder="1" applyAlignment="1">
      <alignment vertical="center"/>
    </xf>
    <xf numFmtId="0" fontId="10" fillId="25" borderId="0" xfId="63" applyFont="1" applyFill="1" applyBorder="1" applyAlignment="1">
      <alignment horizontal="left" vertical="center" wrapText="1"/>
    </xf>
    <xf numFmtId="0" fontId="50"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165" fontId="10" fillId="26" borderId="0" xfId="70" applyNumberFormat="1" applyFont="1" applyFill="1" applyBorder="1" applyAlignment="1">
      <alignment horizontal="right" vertical="center" wrapText="1" indent="2"/>
    </xf>
    <xf numFmtId="165" fontId="5" fillId="26" borderId="0" xfId="70" applyNumberFormat="1" applyFont="1" applyFill="1" applyBorder="1" applyAlignment="1">
      <alignment horizontal="right" vertical="center" wrapText="1" indent="2"/>
    </xf>
    <xf numFmtId="0" fontId="14" fillId="40" borderId="0" xfId="61" applyFont="1" applyFill="1" applyBorder="1" applyAlignment="1">
      <alignment horizontal="left" indent="1"/>
    </xf>
    <xf numFmtId="3" fontId="18" fillId="40" borderId="0" xfId="61" applyNumberFormat="1" applyFont="1" applyFill="1" applyBorder="1" applyAlignment="1">
      <alignment horizontal="center" wrapText="1"/>
    </xf>
    <xf numFmtId="0" fontId="14" fillId="40" borderId="0" xfId="61" applyFont="1" applyFill="1" applyBorder="1" applyAlignment="1"/>
    <xf numFmtId="1" fontId="54" fillId="0" borderId="0" xfId="70" applyNumberFormat="1" applyFont="1"/>
    <xf numFmtId="0" fontId="50" fillId="25" borderId="0" xfId="70" applyFont="1" applyFill="1" applyProtection="1">
      <protection locked="0"/>
    </xf>
    <xf numFmtId="0" fontId="13" fillId="26" borderId="63" xfId="70" applyFont="1" applyFill="1" applyBorder="1" applyAlignment="1"/>
    <xf numFmtId="0" fontId="4" fillId="26" borderId="0" xfId="62" applyFill="1"/>
    <xf numFmtId="0" fontId="54" fillId="26" borderId="0" xfId="62" applyFont="1" applyFill="1"/>
    <xf numFmtId="0" fontId="50" fillId="25" borderId="19" xfId="70" applyFont="1" applyFill="1" applyBorder="1" applyProtection="1">
      <protection locked="0"/>
    </xf>
    <xf numFmtId="0" fontId="50"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175" fontId="61" fillId="26" borderId="0" xfId="62" applyNumberFormat="1" applyFont="1" applyFill="1" applyBorder="1" applyAlignment="1">
      <alignment horizontal="right" vertical="center" wrapText="1"/>
    </xf>
    <xf numFmtId="2" fontId="51" fillId="26" borderId="0" xfId="70" applyNumberFormat="1" applyFont="1" applyFill="1" applyBorder="1" applyAlignment="1">
      <alignment horizontal="center"/>
    </xf>
    <xf numFmtId="0" fontId="7" fillId="0" borderId="0" xfId="0" applyFont="1"/>
    <xf numFmtId="0" fontId="7" fillId="0" borderId="0" xfId="0" applyFont="1" applyAlignment="1">
      <alignment vertical="center"/>
    </xf>
    <xf numFmtId="0" fontId="127" fillId="0" borderId="0" xfId="178" applyFont="1"/>
    <xf numFmtId="0" fontId="58" fillId="0" borderId="0" xfId="0" applyFont="1"/>
    <xf numFmtId="17" fontId="127" fillId="0" borderId="0" xfId="178" applyNumberFormat="1" applyFont="1"/>
    <xf numFmtId="4" fontId="127" fillId="0" borderId="0" xfId="178" applyNumberFormat="1" applyFont="1"/>
    <xf numFmtId="165" fontId="54" fillId="0" borderId="0" xfId="0" applyNumberFormat="1" applyFont="1"/>
    <xf numFmtId="2" fontId="0" fillId="0" borderId="0" xfId="0" applyNumberFormat="1"/>
    <xf numFmtId="2" fontId="0" fillId="0" borderId="0" xfId="0" applyNumberFormat="1" applyAlignment="1">
      <alignment vertical="center"/>
    </xf>
    <xf numFmtId="2" fontId="54" fillId="0" borderId="0" xfId="0" applyNumberFormat="1" applyFont="1"/>
    <xf numFmtId="0" fontId="13" fillId="25" borderId="0" xfId="0" applyFont="1" applyFill="1" applyBorder="1" applyAlignment="1">
      <alignment horizontal="center"/>
    </xf>
    <xf numFmtId="0" fontId="13" fillId="25" borderId="0" xfId="0" applyFont="1" applyFill="1" applyBorder="1" applyAlignment="1">
      <alignment horizontal="center"/>
    </xf>
    <xf numFmtId="3" fontId="15" fillId="0" borderId="0" xfId="70" applyNumberFormat="1" applyFont="1"/>
    <xf numFmtId="0" fontId="90" fillId="26" borderId="0" xfId="62" applyFont="1" applyFill="1" applyBorder="1" applyAlignment="1">
      <alignment horizontal="center" vertical="center"/>
    </xf>
    <xf numFmtId="1" fontId="80" fillId="25" borderId="0" xfId="62" applyNumberFormat="1" applyFont="1" applyFill="1" applyBorder="1" applyAlignment="1">
      <alignment horizontal="right"/>
    </xf>
    <xf numFmtId="3" fontId="80" fillId="25" borderId="0" xfId="62" applyNumberFormat="1" applyFont="1" applyFill="1" applyBorder="1" applyAlignment="1">
      <alignment horizontal="right"/>
    </xf>
    <xf numFmtId="0" fontId="54" fillId="0" borderId="0" xfId="62" applyFont="1" applyFill="1" applyBorder="1"/>
    <xf numFmtId="0" fontId="65" fillId="0" borderId="0" xfId="62" applyFont="1" applyFill="1" applyBorder="1" applyAlignment="1"/>
    <xf numFmtId="3" fontId="14" fillId="0" borderId="0" xfId="40" applyNumberFormat="1" applyFont="1" applyFill="1" applyBorder="1" applyAlignment="1">
      <alignment horizontal="center" wrapText="1"/>
    </xf>
    <xf numFmtId="0" fontId="18" fillId="0" borderId="0" xfId="62" applyFont="1" applyFill="1" applyBorder="1" applyAlignment="1">
      <alignment horizontal="right"/>
    </xf>
    <xf numFmtId="0" fontId="65" fillId="0" borderId="0" xfId="62" applyFont="1" applyFill="1" applyBorder="1" applyAlignment="1">
      <alignment vertical="center"/>
    </xf>
    <xf numFmtId="0" fontId="54"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80" fillId="26" borderId="0" xfId="62" applyFont="1" applyFill="1" applyBorder="1" applyAlignment="1">
      <alignment horizontal="left"/>
    </xf>
    <xf numFmtId="3" fontId="49"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8" fillId="26" borderId="0" xfId="62" applyFont="1" applyFill="1" applyBorder="1" applyAlignment="1">
      <alignment horizontal="left" vertical="center" indent="1"/>
    </xf>
    <xf numFmtId="0" fontId="66" fillId="26" borderId="0" xfId="62" applyFont="1" applyFill="1" applyBorder="1" applyAlignment="1">
      <alignment vertical="center"/>
    </xf>
    <xf numFmtId="0" fontId="65"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65" fillId="26" borderId="0" xfId="62" applyFont="1" applyFill="1" applyBorder="1"/>
    <xf numFmtId="1" fontId="80" fillId="25" borderId="0" xfId="62" applyNumberFormat="1" applyFont="1" applyFill="1" applyBorder="1" applyAlignment="1">
      <alignment horizontal="center"/>
    </xf>
    <xf numFmtId="3" fontId="80"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80"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80"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80" fillId="26" borderId="0" xfId="62" applyNumberFormat="1" applyFont="1" applyFill="1" applyBorder="1" applyAlignment="1"/>
    <xf numFmtId="3" fontId="80" fillId="26" borderId="0" xfId="62" applyNumberFormat="1" applyFont="1" applyFill="1" applyBorder="1" applyAlignment="1"/>
    <xf numFmtId="1" fontId="13" fillId="26" borderId="64" xfId="0" applyNumberFormat="1" applyFont="1" applyFill="1" applyBorder="1" applyAlignment="1">
      <alignment horizontal="center"/>
    </xf>
    <xf numFmtId="1" fontId="80"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80"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80"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86"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85" fillId="26" borderId="66" xfId="0" applyFont="1" applyFill="1" applyBorder="1" applyAlignment="1">
      <alignment horizontal="left" vertical="center" wrapText="1"/>
    </xf>
    <xf numFmtId="0" fontId="85"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93" fillId="26" borderId="0" xfId="62" applyFont="1" applyFill="1" applyAlignment="1">
      <alignment horizontal="center"/>
    </xf>
    <xf numFmtId="0" fontId="80" fillId="26" borderId="0" xfId="62" applyFont="1" applyFill="1"/>
    <xf numFmtId="0" fontId="97" fillId="25" borderId="24" xfId="62" applyFont="1" applyFill="1" applyBorder="1" applyAlignment="1">
      <alignment horizontal="left" vertical="center" indent="1"/>
    </xf>
    <xf numFmtId="0" fontId="110" fillId="25" borderId="26" xfId="62" applyFont="1" applyFill="1" applyBorder="1" applyAlignment="1">
      <alignment vertical="center"/>
    </xf>
    <xf numFmtId="0" fontId="110"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0" fontId="4" fillId="0" borderId="0" xfId="0" applyFont="1"/>
    <xf numFmtId="175" fontId="18" fillId="36" borderId="0" xfId="62" applyNumberFormat="1" applyFont="1" applyFill="1" applyAlignment="1">
      <alignment horizontal="right" vertical="center" wrapText="1"/>
    </xf>
    <xf numFmtId="0" fontId="80" fillId="25" borderId="0" xfId="70" applyFont="1" applyFill="1" applyBorder="1" applyAlignment="1">
      <alignment horizontal="left"/>
    </xf>
    <xf numFmtId="0" fontId="14" fillId="25" borderId="0" xfId="70" applyNumberFormat="1" applyFont="1" applyFill="1" applyBorder="1" applyAlignment="1">
      <alignment horizontal="righ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65"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93"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80" fillId="25" borderId="0" xfId="70" applyFont="1" applyFill="1" applyBorder="1" applyAlignment="1">
      <alignment horizontal="left"/>
    </xf>
    <xf numFmtId="0" fontId="80"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1" fontId="15" fillId="0" borderId="0" xfId="70" applyNumberFormat="1" applyFont="1"/>
    <xf numFmtId="0" fontId="18" fillId="24" borderId="0" xfId="40" applyFont="1" applyFill="1" applyBorder="1" applyAlignment="1" applyProtection="1">
      <alignment horizontal="left"/>
    </xf>
    <xf numFmtId="0" fontId="13" fillId="26" borderId="68" xfId="70" applyFont="1" applyFill="1" applyBorder="1" applyAlignment="1">
      <alignment horizontal="center"/>
    </xf>
    <xf numFmtId="1" fontId="65" fillId="0" borderId="0" xfId="62" applyNumberFormat="1" applyFont="1"/>
    <xf numFmtId="0" fontId="18" fillId="26" borderId="0" xfId="70" applyFont="1" applyFill="1" applyBorder="1" applyAlignment="1">
      <alignment vertical="top"/>
    </xf>
    <xf numFmtId="0" fontId="13" fillId="25" borderId="12" xfId="62" applyFont="1" applyFill="1" applyBorder="1" applyAlignment="1">
      <alignment horizontal="center"/>
    </xf>
    <xf numFmtId="49" fontId="13" fillId="25" borderId="12" xfId="62" applyNumberFormat="1" applyFont="1" applyFill="1" applyBorder="1" applyAlignment="1">
      <alignment horizontal="center" vertical="center" wrapText="1"/>
    </xf>
    <xf numFmtId="0" fontId="13" fillId="25" borderId="12" xfId="62" applyFont="1" applyFill="1" applyBorder="1" applyAlignment="1">
      <alignment horizontal="center"/>
    </xf>
    <xf numFmtId="167" fontId="80" fillId="25" borderId="0" xfId="62" applyNumberFormat="1" applyFont="1" applyFill="1" applyBorder="1" applyAlignment="1">
      <alignment horizontal="right" indent="2"/>
    </xf>
    <xf numFmtId="167" fontId="14" fillId="24" borderId="0" xfId="40" applyNumberFormat="1" applyFont="1" applyFill="1" applyBorder="1" applyAlignment="1">
      <alignment horizontal="right" wrapText="1" indent="2"/>
    </xf>
    <xf numFmtId="167" fontId="14" fillId="26" borderId="0" xfId="62" applyNumberFormat="1" applyFont="1" applyFill="1" applyBorder="1" applyAlignment="1">
      <alignment horizontal="right" indent="2"/>
    </xf>
    <xf numFmtId="0" fontId="13" fillId="25" borderId="57" xfId="62" applyFont="1" applyFill="1" applyBorder="1" applyAlignment="1">
      <alignment horizontal="center"/>
    </xf>
    <xf numFmtId="1" fontId="14" fillId="0" borderId="0" xfId="63" applyNumberFormat="1" applyFont="1" applyBorder="1" applyAlignment="1">
      <alignment horizontal="center" vertical="center" wrapText="1"/>
    </xf>
    <xf numFmtId="0" fontId="31" fillId="25" borderId="0" xfId="63" applyFont="1" applyFill="1" applyBorder="1" applyAlignment="1"/>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80" fillId="25" borderId="0" xfId="78" applyFont="1" applyFill="1" applyBorder="1" applyAlignment="1">
      <alignment horizontal="left" vertical="center"/>
    </xf>
    <xf numFmtId="0" fontId="11" fillId="25" borderId="23" xfId="70" applyFont="1" applyFill="1" applyBorder="1" applyAlignment="1">
      <alignment horizontal="left"/>
    </xf>
    <xf numFmtId="0" fontId="11" fillId="25" borderId="0" xfId="70" applyFont="1" applyFill="1" applyBorder="1" applyAlignment="1">
      <alignment horizontal="left"/>
    </xf>
    <xf numFmtId="167" fontId="80" fillId="25" borderId="0" xfId="70" applyNumberFormat="1" applyFont="1" applyFill="1" applyBorder="1" applyAlignment="1">
      <alignment horizontal="right" vertical="center" wrapText="1" indent="2"/>
    </xf>
    <xf numFmtId="167" fontId="10" fillId="25" borderId="0" xfId="70" applyNumberFormat="1" applyFont="1" applyFill="1" applyBorder="1" applyAlignment="1">
      <alignment horizontal="right" vertical="center" wrapText="1" indent="2"/>
    </xf>
    <xf numFmtId="167" fontId="5" fillId="25" borderId="0" xfId="70" applyNumberFormat="1" applyFont="1" applyFill="1" applyBorder="1" applyAlignment="1">
      <alignment horizontal="right" vertical="center" wrapText="1" indent="2"/>
    </xf>
    <xf numFmtId="165" fontId="10" fillId="26" borderId="0" xfId="70" applyNumberFormat="1" applyFont="1" applyFill="1" applyBorder="1" applyAlignment="1">
      <alignment horizontal="right" vertical="center" indent="2"/>
    </xf>
    <xf numFmtId="165" fontId="5" fillId="26" borderId="0" xfId="70" applyNumberFormat="1" applyFont="1" applyFill="1" applyBorder="1" applyAlignment="1">
      <alignment horizontal="right" vertical="center" indent="2"/>
    </xf>
    <xf numFmtId="0" fontId="13" fillId="25" borderId="49" xfId="70" applyFont="1" applyFill="1" applyBorder="1" applyAlignment="1">
      <alignment horizontal="center" vertical="center" wrapText="1"/>
    </xf>
    <xf numFmtId="0" fontId="13" fillId="25" borderId="75" xfId="70" applyFont="1" applyFill="1" applyBorder="1" applyAlignment="1">
      <alignment horizontal="center" vertical="center" wrapText="1"/>
    </xf>
    <xf numFmtId="0" fontId="13" fillId="25" borderId="13" xfId="70" applyFont="1" applyFill="1" applyBorder="1" applyAlignment="1">
      <alignment horizontal="center" vertical="center" wrapText="1"/>
    </xf>
    <xf numFmtId="0" fontId="5" fillId="0" borderId="0" xfId="70" applyFont="1" applyFill="1" applyAlignment="1">
      <alignment vertical="center"/>
    </xf>
    <xf numFmtId="0" fontId="5" fillId="0" borderId="0" xfId="70" applyFont="1" applyFill="1" applyAlignment="1">
      <alignment vertical="top"/>
    </xf>
    <xf numFmtId="0" fontId="7" fillId="0" borderId="0" xfId="0" applyFont="1" applyFill="1" applyBorder="1"/>
    <xf numFmtId="0" fontId="65" fillId="0" borderId="0" xfId="0" applyFont="1" applyFill="1" applyAlignment="1"/>
    <xf numFmtId="0" fontId="4" fillId="0" borderId="0" xfId="70" applyNumberFormat="1" applyFill="1"/>
    <xf numFmtId="171" fontId="80" fillId="26" borderId="49" xfId="70" applyNumberFormat="1" applyFont="1" applyFill="1" applyBorder="1" applyAlignment="1">
      <alignment horizontal="right" vertical="center" wrapText="1"/>
    </xf>
    <xf numFmtId="165" fontId="80" fillId="26" borderId="49" xfId="70" applyNumberFormat="1" applyFont="1" applyFill="1" applyBorder="1" applyAlignment="1">
      <alignment horizontal="right" vertical="center" wrapText="1" indent="2"/>
    </xf>
    <xf numFmtId="3" fontId="80" fillId="26" borderId="0" xfId="70" applyNumberFormat="1" applyFont="1" applyFill="1" applyBorder="1" applyAlignment="1">
      <alignment horizontal="right" vertical="center" wrapText="1"/>
    </xf>
    <xf numFmtId="3" fontId="10" fillId="26" borderId="0" xfId="70" applyNumberFormat="1" applyFont="1" applyFill="1" applyBorder="1" applyAlignment="1">
      <alignment horizontal="right" vertical="center" wrapText="1"/>
    </xf>
    <xf numFmtId="3" fontId="5" fillId="26" borderId="0" xfId="70" applyNumberFormat="1" applyFont="1" applyFill="1" applyBorder="1" applyAlignment="1">
      <alignment horizontal="right" vertical="center" wrapText="1"/>
    </xf>
    <xf numFmtId="171" fontId="10" fillId="26" borderId="0" xfId="70" applyNumberFormat="1" applyFont="1" applyFill="1" applyBorder="1" applyAlignment="1">
      <alignment horizontal="right" vertical="center" wrapText="1"/>
    </xf>
    <xf numFmtId="171" fontId="5" fillId="26" borderId="0" xfId="70" applyNumberFormat="1" applyFont="1" applyFill="1" applyBorder="1" applyAlignment="1">
      <alignment horizontal="right" vertical="center" wrapText="1"/>
    </xf>
    <xf numFmtId="171" fontId="10" fillId="26" borderId="0" xfId="70" applyNumberFormat="1" applyFont="1" applyFill="1" applyBorder="1" applyAlignment="1">
      <alignment horizontal="right" vertical="center"/>
    </xf>
    <xf numFmtId="171" fontId="5" fillId="26" borderId="0" xfId="70" applyNumberFormat="1" applyFont="1" applyFill="1" applyBorder="1" applyAlignment="1">
      <alignment horizontal="right" vertical="center"/>
    </xf>
    <xf numFmtId="0" fontId="10" fillId="26" borderId="0" xfId="70" applyFont="1" applyFill="1" applyBorder="1" applyAlignment="1">
      <alignment horizontal="right" vertical="center"/>
    </xf>
    <xf numFmtId="49" fontId="88" fillId="36" borderId="0" xfId="62" applyNumberFormat="1" applyFont="1" applyFill="1" applyBorder="1" applyAlignment="1">
      <alignment horizontal="left" vertical="center"/>
    </xf>
    <xf numFmtId="49" fontId="59" fillId="24" borderId="0" xfId="40" applyNumberFormat="1" applyFont="1" applyFill="1" applyBorder="1" applyAlignment="1">
      <alignment horizontal="left" readingOrder="1"/>
    </xf>
    <xf numFmtId="0" fontId="0" fillId="25" borderId="0" xfId="0" applyFill="1" applyBorder="1" applyProtection="1"/>
    <xf numFmtId="0" fontId="0" fillId="25" borderId="18" xfId="0" applyFill="1" applyBorder="1" applyProtection="1"/>
    <xf numFmtId="0" fontId="15"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protection locked="0"/>
    </xf>
    <xf numFmtId="0" fontId="0" fillId="0" borderId="0" xfId="0" applyFill="1" applyProtection="1">
      <protection locked="0"/>
    </xf>
    <xf numFmtId="0" fontId="0" fillId="25" borderId="22" xfId="0" applyFill="1" applyBorder="1" applyProtection="1"/>
    <xf numFmtId="0" fontId="0" fillId="25" borderId="20" xfId="0" applyFill="1" applyBorder="1" applyProtection="1"/>
    <xf numFmtId="0" fontId="0" fillId="0" borderId="0" xfId="0" applyBorder="1" applyProtection="1"/>
    <xf numFmtId="0" fontId="69" fillId="25" borderId="0" xfId="0" applyFont="1" applyFill="1" applyBorder="1" applyProtection="1"/>
    <xf numFmtId="0" fontId="0" fillId="25" borderId="0" xfId="0" applyFill="1" applyAlignment="1" applyProtection="1">
      <alignment vertical="center"/>
    </xf>
    <xf numFmtId="0" fontId="0" fillId="25" borderId="20" xfId="0" applyFill="1" applyBorder="1" applyAlignment="1" applyProtection="1">
      <alignment vertical="center"/>
    </xf>
    <xf numFmtId="0" fontId="0" fillId="0" borderId="0" xfId="0" applyAlignment="1" applyProtection="1">
      <alignment vertical="center"/>
      <protection locked="0"/>
    </xf>
    <xf numFmtId="0" fontId="15" fillId="25" borderId="20" xfId="0" applyFont="1" applyFill="1" applyBorder="1" applyProtection="1"/>
    <xf numFmtId="0" fontId="13" fillId="25" borderId="13" xfId="0" applyFont="1" applyFill="1" applyBorder="1" applyAlignment="1" applyProtection="1">
      <alignment horizontal="right" vertical="center"/>
    </xf>
    <xf numFmtId="0" fontId="13" fillId="25" borderId="13" xfId="0" applyFont="1" applyFill="1" applyBorder="1" applyAlignment="1" applyProtection="1">
      <alignment horizontal="center" vertical="center"/>
    </xf>
    <xf numFmtId="0" fontId="13" fillId="25" borderId="13" xfId="0" applyFont="1" applyFill="1" applyBorder="1" applyAlignment="1" applyProtection="1">
      <alignment vertical="center"/>
    </xf>
    <xf numFmtId="0" fontId="13" fillId="25" borderId="13" xfId="0" applyFont="1" applyFill="1" applyBorder="1" applyAlignment="1" applyProtection="1">
      <alignment horizontal="center"/>
    </xf>
    <xf numFmtId="0" fontId="13" fillId="25" borderId="13" xfId="0" applyFont="1" applyFill="1" applyBorder="1" applyAlignment="1" applyProtection="1">
      <alignment horizontal="right"/>
    </xf>
    <xf numFmtId="0" fontId="13" fillId="25" borderId="13" xfId="0" applyFont="1" applyFill="1" applyBorder="1" applyAlignment="1" applyProtection="1"/>
    <xf numFmtId="0" fontId="12" fillId="25" borderId="0" xfId="0" applyFont="1" applyFill="1" applyBorder="1" applyProtection="1"/>
    <xf numFmtId="0" fontId="65" fillId="25" borderId="0" xfId="0" applyFont="1" applyFill="1" applyProtection="1"/>
    <xf numFmtId="0" fontId="65" fillId="25" borderId="20" xfId="0" applyFont="1" applyFill="1" applyBorder="1" applyProtection="1"/>
    <xf numFmtId="0" fontId="65" fillId="0" borderId="0" xfId="0" applyFont="1" applyProtection="1">
      <protection locked="0"/>
    </xf>
    <xf numFmtId="0" fontId="15" fillId="25" borderId="0" xfId="0" applyFont="1" applyFill="1" applyBorder="1" applyProtection="1"/>
    <xf numFmtId="0" fontId="7" fillId="25" borderId="0" xfId="0" applyFont="1" applyFill="1" applyBorder="1" applyProtection="1"/>
    <xf numFmtId="0" fontId="68" fillId="25" borderId="0" xfId="0" applyFont="1" applyFill="1" applyBorder="1" applyProtection="1"/>
    <xf numFmtId="0" fontId="18" fillId="0" borderId="0" xfId="0" applyFont="1" applyBorder="1" applyAlignment="1" applyProtection="1"/>
    <xf numFmtId="0" fontId="0" fillId="25" borderId="0" xfId="0" applyFill="1" applyBorder="1" applyAlignment="1" applyProtection="1">
      <alignment vertical="center"/>
    </xf>
    <xf numFmtId="0" fontId="50" fillId="25" borderId="0" xfId="0" applyFont="1" applyFill="1" applyProtection="1"/>
    <xf numFmtId="0" fontId="50" fillId="25" borderId="20" xfId="0" applyFont="1" applyFill="1" applyBorder="1" applyProtection="1"/>
    <xf numFmtId="0" fontId="8" fillId="25" borderId="0" xfId="0" applyFont="1" applyFill="1" applyBorder="1" applyProtection="1"/>
    <xf numFmtId="0" fontId="50" fillId="0" borderId="0" xfId="0" applyFont="1" applyProtection="1">
      <protection locked="0"/>
    </xf>
    <xf numFmtId="167" fontId="14" fillId="26" borderId="0" xfId="0" applyNumberFormat="1" applyFont="1" applyFill="1" applyBorder="1" applyAlignment="1" applyProtection="1">
      <alignment horizontal="right"/>
      <protection locked="0"/>
    </xf>
    <xf numFmtId="0" fontId="31" fillId="25" borderId="0" xfId="0" applyFont="1" applyFill="1" applyBorder="1" applyProtection="1"/>
    <xf numFmtId="0" fontId="86" fillId="25" borderId="0" xfId="0" applyFont="1" applyFill="1" applyBorder="1" applyAlignment="1" applyProtection="1">
      <alignment horizontal="left" vertical="center"/>
    </xf>
    <xf numFmtId="1" fontId="14" fillId="25" borderId="0" xfId="0" applyNumberFormat="1" applyFont="1" applyFill="1" applyBorder="1" applyAlignment="1" applyProtection="1">
      <alignment horizontal="center"/>
    </xf>
    <xf numFmtId="0" fontId="23" fillId="0" borderId="0" xfId="0" applyFont="1" applyProtection="1">
      <protection locked="0"/>
    </xf>
    <xf numFmtId="0" fontId="23" fillId="0" borderId="0" xfId="0" applyFont="1" applyFill="1" applyProtection="1">
      <protection locked="0"/>
    </xf>
    <xf numFmtId="0" fontId="11" fillId="25" borderId="22" xfId="0" applyFont="1" applyFill="1" applyBorder="1" applyAlignment="1" applyProtection="1">
      <alignment horizontal="left"/>
    </xf>
    <xf numFmtId="0" fontId="18" fillId="25" borderId="22" xfId="0" applyFont="1" applyFill="1" applyBorder="1" applyProtection="1"/>
    <xf numFmtId="0" fontId="50" fillId="25" borderId="22" xfId="0" applyFont="1" applyFill="1" applyBorder="1" applyAlignment="1" applyProtection="1">
      <alignment horizontal="left"/>
    </xf>
    <xf numFmtId="0" fontId="0" fillId="25" borderId="21" xfId="0" applyFill="1" applyBorder="1" applyProtection="1"/>
    <xf numFmtId="0" fontId="0" fillId="25" borderId="19" xfId="0" applyFill="1" applyBorder="1" applyProtection="1"/>
    <xf numFmtId="0" fontId="13" fillId="25" borderId="0" xfId="0" applyFont="1" applyFill="1" applyBorder="1" applyAlignment="1" applyProtection="1">
      <alignment horizontal="center"/>
    </xf>
    <xf numFmtId="0" fontId="0" fillId="25" borderId="0" xfId="0" applyFill="1" applyBorder="1" applyAlignment="1" applyProtection="1">
      <alignment vertical="justify"/>
    </xf>
    <xf numFmtId="0" fontId="7" fillId="25" borderId="19" xfId="0" applyFont="1" applyFill="1" applyBorder="1" applyProtection="1"/>
    <xf numFmtId="0" fontId="67" fillId="25" borderId="0" xfId="0" applyFont="1" applyFill="1" applyBorder="1" applyProtection="1"/>
    <xf numFmtId="0" fontId="68" fillId="25" borderId="19" xfId="0" applyFont="1" applyFill="1" applyBorder="1" applyProtection="1"/>
    <xf numFmtId="0" fontId="5" fillId="25" borderId="0" xfId="0" applyFont="1" applyFill="1" applyBorder="1" applyProtection="1"/>
    <xf numFmtId="0" fontId="15" fillId="25" borderId="0" xfId="0" applyFont="1" applyFill="1" applyProtection="1"/>
    <xf numFmtId="0" fontId="14" fillId="25" borderId="0" xfId="0" applyFont="1" applyFill="1" applyBorder="1" applyProtection="1"/>
    <xf numFmtId="0" fontId="12" fillId="25" borderId="19" xfId="0" applyFont="1" applyFill="1" applyBorder="1" applyProtection="1"/>
    <xf numFmtId="0" fontId="15" fillId="0" borderId="0" xfId="0" applyFont="1" applyProtection="1">
      <protection locked="0"/>
    </xf>
    <xf numFmtId="0" fontId="13" fillId="25" borderId="0" xfId="0" applyFont="1" applyFill="1" applyBorder="1" applyAlignment="1" applyProtection="1">
      <alignment horizontal="left"/>
    </xf>
    <xf numFmtId="0" fontId="8" fillId="25" borderId="19" xfId="0" applyFont="1" applyFill="1" applyBorder="1" applyProtection="1"/>
    <xf numFmtId="165" fontId="14" fillId="25" borderId="0" xfId="0" applyNumberFormat="1" applyFont="1" applyFill="1" applyBorder="1" applyAlignment="1" applyProtection="1">
      <alignment horizontal="center"/>
    </xf>
    <xf numFmtId="165" fontId="5" fillId="25" borderId="0" xfId="0" applyNumberFormat="1" applyFont="1" applyFill="1" applyBorder="1" applyAlignment="1" applyProtection="1">
      <alignment horizontal="center"/>
    </xf>
    <xf numFmtId="0" fontId="65" fillId="25" borderId="0" xfId="0" applyFont="1" applyFill="1" applyBorder="1" applyProtection="1"/>
    <xf numFmtId="169" fontId="64" fillId="25" borderId="0" xfId="0" applyNumberFormat="1" applyFont="1" applyFill="1" applyBorder="1" applyAlignment="1" applyProtection="1">
      <alignment horizontal="center"/>
    </xf>
    <xf numFmtId="165" fontId="125" fillId="25" borderId="0" xfId="0" applyNumberFormat="1" applyFont="1" applyFill="1" applyBorder="1" applyAlignment="1" applyProtection="1">
      <alignment horizontal="center"/>
    </xf>
    <xf numFmtId="165" fontId="18" fillId="25" borderId="0" xfId="0" applyNumberFormat="1" applyFont="1" applyFill="1" applyBorder="1" applyAlignment="1" applyProtection="1">
      <alignment horizontal="right"/>
    </xf>
    <xf numFmtId="0" fontId="50" fillId="25" borderId="0" xfId="0" applyFont="1" applyFill="1" applyBorder="1" applyProtection="1"/>
    <xf numFmtId="0" fontId="16" fillId="30" borderId="19" xfId="0" applyFont="1" applyFill="1" applyBorder="1" applyAlignment="1" applyProtection="1">
      <alignment horizontal="center" vertical="center"/>
    </xf>
    <xf numFmtId="0" fontId="5" fillId="0" borderId="0" xfId="0" applyFont="1" applyProtection="1">
      <protection locked="0"/>
    </xf>
    <xf numFmtId="0" fontId="0" fillId="0" borderId="0" xfId="0" applyProtection="1"/>
    <xf numFmtId="0" fontId="0" fillId="0" borderId="0" xfId="0" applyFill="1" applyBorder="1" applyProtection="1">
      <protection locked="0"/>
    </xf>
    <xf numFmtId="0" fontId="11" fillId="25" borderId="23" xfId="0" applyFont="1" applyFill="1" applyBorder="1" applyAlignment="1" applyProtection="1">
      <alignment horizontal="left"/>
    </xf>
    <xf numFmtId="0" fontId="11" fillId="25" borderId="20" xfId="0" applyFont="1" applyFill="1" applyBorder="1" applyAlignment="1" applyProtection="1">
      <alignment horizontal="left"/>
    </xf>
    <xf numFmtId="0" fontId="18" fillId="0" borderId="0" xfId="0" applyFont="1" applyBorder="1" applyAlignment="1" applyProtection="1">
      <alignment vertical="center"/>
    </xf>
    <xf numFmtId="0" fontId="11" fillId="25" borderId="0" xfId="0" applyFont="1" applyFill="1" applyBorder="1" applyAlignment="1" applyProtection="1">
      <alignment horizontal="left"/>
    </xf>
    <xf numFmtId="0" fontId="50" fillId="25" borderId="0" xfId="0" applyFont="1" applyFill="1" applyBorder="1" applyAlignment="1" applyProtection="1">
      <alignment horizontal="left"/>
    </xf>
    <xf numFmtId="0" fontId="0" fillId="25" borderId="0" xfId="0" applyFill="1" applyBorder="1" applyAlignment="1" applyProtection="1"/>
    <xf numFmtId="0" fontId="13" fillId="25" borderId="0" xfId="0" applyFont="1" applyFill="1" applyBorder="1" applyAlignment="1" applyProtection="1">
      <alignment horizontal="center" vertical="distributed"/>
    </xf>
    <xf numFmtId="0" fontId="25" fillId="25" borderId="0" xfId="0" applyFont="1" applyFill="1" applyProtection="1"/>
    <xf numFmtId="0" fontId="25" fillId="25" borderId="20" xfId="0" applyFont="1" applyFill="1" applyBorder="1" applyProtection="1"/>
    <xf numFmtId="0" fontId="25" fillId="25" borderId="0" xfId="0" applyFont="1" applyFill="1" applyBorder="1" applyProtection="1"/>
    <xf numFmtId="0" fontId="25" fillId="0" borderId="0" xfId="0" applyFont="1" applyProtection="1">
      <protection locked="0"/>
    </xf>
    <xf numFmtId="0" fontId="23" fillId="25" borderId="0" xfId="0" applyFont="1" applyFill="1" applyProtection="1"/>
    <xf numFmtId="0" fontId="23" fillId="25" borderId="20" xfId="0" applyFont="1" applyFill="1" applyBorder="1" applyProtection="1"/>
    <xf numFmtId="0" fontId="64" fillId="25" borderId="0" xfId="0" applyFont="1" applyFill="1" applyBorder="1" applyAlignment="1" applyProtection="1">
      <alignment horizontal="left"/>
    </xf>
    <xf numFmtId="0" fontId="26" fillId="25" borderId="20" xfId="0" applyFont="1" applyFill="1" applyBorder="1" applyProtection="1"/>
    <xf numFmtId="0" fontId="126" fillId="25" borderId="0" xfId="0" applyFont="1" applyFill="1" applyProtection="1"/>
    <xf numFmtId="164" fontId="71" fillId="25" borderId="0" xfId="0" applyNumberFormat="1" applyFont="1" applyFill="1" applyBorder="1" applyAlignment="1" applyProtection="1">
      <alignment horizontal="center"/>
    </xf>
    <xf numFmtId="0" fontId="126" fillId="0" borderId="0" xfId="0" applyFont="1" applyProtection="1">
      <protection locked="0"/>
    </xf>
    <xf numFmtId="0" fontId="16" fillId="30" borderId="20" xfId="0" applyFont="1" applyFill="1" applyBorder="1" applyAlignment="1" applyProtection="1">
      <alignment horizontal="center" vertical="center"/>
    </xf>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13" fillId="26" borderId="10" xfId="63" applyFont="1" applyFill="1" applyBorder="1" applyAlignment="1"/>
    <xf numFmtId="0" fontId="13" fillId="26" borderId="49" xfId="63" applyFont="1" applyFill="1" applyBorder="1" applyAlignment="1"/>
    <xf numFmtId="0" fontId="8" fillId="26" borderId="0" xfId="63" applyFont="1" applyFill="1" applyBorder="1"/>
    <xf numFmtId="0" fontId="8" fillId="25" borderId="0" xfId="63" applyFont="1" applyFill="1" applyBorder="1"/>
    <xf numFmtId="0" fontId="81" fillId="25" borderId="0" xfId="63" applyFont="1" applyFill="1"/>
    <xf numFmtId="0" fontId="81" fillId="25" borderId="0" xfId="63" applyFont="1" applyFill="1" applyBorder="1"/>
    <xf numFmtId="0" fontId="80" fillId="24" borderId="0" xfId="66" applyFont="1" applyFill="1" applyBorder="1" applyAlignment="1">
      <alignment horizontal="left" vertical="top"/>
    </xf>
    <xf numFmtId="0" fontId="80" fillId="27" borderId="0" xfId="40" applyFont="1" applyFill="1" applyBorder="1"/>
    <xf numFmtId="0" fontId="81" fillId="26" borderId="0" xfId="63" applyFont="1" applyFill="1"/>
    <xf numFmtId="0" fontId="81" fillId="0" borderId="0" xfId="63" applyFont="1" applyAlignment="1"/>
    <xf numFmtId="0" fontId="81" fillId="0" borderId="0" xfId="63" applyFont="1"/>
    <xf numFmtId="0" fontId="89" fillId="25" borderId="19" xfId="63" applyFont="1" applyFill="1" applyBorder="1"/>
    <xf numFmtId="0" fontId="81" fillId="25" borderId="0" xfId="63" applyFont="1" applyFill="1" applyAlignment="1"/>
    <xf numFmtId="0" fontId="81" fillId="25" borderId="0" xfId="63" applyFont="1" applyFill="1" applyBorder="1" applyAlignment="1"/>
    <xf numFmtId="0" fontId="80" fillId="24" borderId="0" xfId="66" applyFont="1" applyFill="1" applyBorder="1" applyAlignment="1">
      <alignment horizontal="left"/>
    </xf>
    <xf numFmtId="0" fontId="80" fillId="27" borderId="0" xfId="40" applyFont="1" applyFill="1" applyBorder="1" applyAlignment="1"/>
    <xf numFmtId="4" fontId="91" fillId="27" borderId="0" xfId="40" applyNumberFormat="1" applyFont="1" applyFill="1" applyBorder="1" applyAlignment="1">
      <alignment horizontal="right" wrapText="1"/>
    </xf>
    <xf numFmtId="0" fontId="81" fillId="26" borderId="0" xfId="63" applyFont="1" applyFill="1" applyAlignment="1"/>
    <xf numFmtId="1" fontId="14" fillId="26" borderId="0" xfId="63" applyNumberFormat="1" applyFont="1" applyFill="1" applyBorder="1" applyAlignment="1">
      <alignment horizontal="center" vertical="center" wrapText="1"/>
    </xf>
    <xf numFmtId="0" fontId="51" fillId="27" borderId="0" xfId="66" applyFont="1" applyFill="1" applyBorder="1" applyAlignment="1">
      <alignment horizontal="left"/>
    </xf>
    <xf numFmtId="0" fontId="49" fillId="26" borderId="0" xfId="70" applyFont="1" applyFill="1" applyBorder="1" applyAlignment="1"/>
    <xf numFmtId="0" fontId="11" fillId="0" borderId="0" xfId="63" applyFont="1" applyAlignment="1"/>
    <xf numFmtId="0" fontId="13" fillId="25" borderId="0" xfId="70" applyFont="1" applyFill="1" applyBorder="1" applyAlignment="1">
      <alignment horizontal="left"/>
    </xf>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56" fillId="25" borderId="0" xfId="70" applyFont="1" applyFill="1" applyAlignment="1">
      <alignment vertical="center"/>
    </xf>
    <xf numFmtId="0" fontId="56" fillId="25" borderId="20" xfId="70" applyFont="1" applyFill="1" applyBorder="1" applyAlignment="1">
      <alignment vertical="center"/>
    </xf>
    <xf numFmtId="0" fontId="8" fillId="25" borderId="0" xfId="70" applyFont="1" applyFill="1" applyBorder="1" applyAlignment="1">
      <alignment vertical="center"/>
    </xf>
    <xf numFmtId="0" fontId="56" fillId="25" borderId="0" xfId="70" applyFont="1" applyFill="1" applyBorder="1" applyAlignment="1">
      <alignment vertical="center"/>
    </xf>
    <xf numFmtId="0" fontId="56" fillId="0" borderId="0" xfId="70" applyFont="1" applyAlignment="1">
      <alignment vertical="center"/>
    </xf>
    <xf numFmtId="1" fontId="91" fillId="26" borderId="0" xfId="70" applyNumberFormat="1" applyFont="1" applyFill="1" applyBorder="1" applyAlignment="1">
      <alignment horizontal="right" vertical="center"/>
    </xf>
    <xf numFmtId="3" fontId="91" fillId="25" borderId="0" xfId="63" applyNumberFormat="1" applyFont="1" applyFill="1" applyBorder="1" applyAlignment="1">
      <alignment horizontal="right"/>
    </xf>
    <xf numFmtId="3" fontId="91" fillId="25" borderId="0" xfId="63" applyNumberFormat="1" applyFont="1" applyFill="1" applyBorder="1" applyAlignment="1"/>
    <xf numFmtId="1" fontId="13" fillId="26" borderId="12" xfId="63" applyNumberFormat="1" applyFont="1" applyFill="1" applyBorder="1" applyAlignment="1">
      <alignment horizontal="center" vertical="center"/>
    </xf>
    <xf numFmtId="3" fontId="80" fillId="27" borderId="0" xfId="40" applyNumberFormat="1" applyFont="1" applyFill="1" applyBorder="1" applyAlignment="1">
      <alignment horizontal="right" wrapText="1"/>
    </xf>
    <xf numFmtId="0" fontId="89" fillId="25" borderId="19" xfId="63" applyFont="1" applyFill="1" applyBorder="1" applyAlignment="1"/>
    <xf numFmtId="4" fontId="80" fillId="27" borderId="0" xfId="40" applyNumberFormat="1" applyFont="1" applyFill="1" applyBorder="1" applyAlignment="1">
      <alignment horizontal="right" wrapText="1"/>
    </xf>
    <xf numFmtId="0" fontId="13" fillId="25" borderId="0" xfId="70" applyFont="1" applyFill="1" applyBorder="1" applyAlignment="1">
      <alignment horizontal="center" vertical="center" wrapText="1"/>
    </xf>
    <xf numFmtId="0" fontId="50" fillId="25" borderId="0" xfId="70" applyFont="1" applyFill="1" applyBorder="1"/>
    <xf numFmtId="1" fontId="13" fillId="0" borderId="0" xfId="70" applyNumberFormat="1" applyFont="1" applyBorder="1" applyAlignment="1">
      <alignment horizontal="center" vertical="center" wrapText="1"/>
    </xf>
    <xf numFmtId="0" fontId="13" fillId="0" borderId="0" xfId="70" applyFont="1" applyBorder="1" applyAlignment="1">
      <alignment horizontal="center" vertical="center" wrapText="1"/>
    </xf>
    <xf numFmtId="0" fontId="13" fillId="26" borderId="0" xfId="70" applyFont="1" applyFill="1" applyBorder="1" applyAlignment="1">
      <alignment horizontal="center" vertical="center" wrapText="1"/>
    </xf>
    <xf numFmtId="1" fontId="13" fillId="26" borderId="0" xfId="70" applyNumberFormat="1" applyFont="1" applyFill="1" applyBorder="1" applyAlignment="1">
      <alignment horizontal="center" vertical="center" wrapText="1"/>
    </xf>
    <xf numFmtId="0" fontId="7" fillId="0" borderId="0" xfId="62" applyFont="1"/>
    <xf numFmtId="0" fontId="15" fillId="0" borderId="0" xfId="70" applyFont="1" applyAlignment="1"/>
    <xf numFmtId="0" fontId="5" fillId="0" borderId="0" xfId="0" applyFont="1" applyFill="1" applyProtection="1">
      <protection locked="0"/>
    </xf>
    <xf numFmtId="3" fontId="14" fillId="25" borderId="0" xfId="0" applyNumberFormat="1" applyFont="1" applyFill="1" applyBorder="1" applyAlignment="1" applyProtection="1">
      <alignment horizontal="center"/>
    </xf>
    <xf numFmtId="0" fontId="66" fillId="0" borderId="0" xfId="0" applyFont="1" applyProtection="1">
      <protection locked="0"/>
    </xf>
    <xf numFmtId="0" fontId="66" fillId="25" borderId="0" xfId="0" applyFont="1" applyFill="1" applyProtection="1"/>
    <xf numFmtId="0" fontId="72" fillId="25" borderId="0" xfId="0" applyFont="1" applyFill="1" applyBorder="1" applyProtection="1"/>
    <xf numFmtId="165" fontId="0" fillId="0" borderId="0" xfId="0" applyNumberFormat="1" applyProtection="1">
      <protection locked="0"/>
    </xf>
    <xf numFmtId="0" fontId="15" fillId="0" borderId="0" xfId="0" applyFont="1" applyBorder="1" applyProtection="1"/>
    <xf numFmtId="0" fontId="13" fillId="25" borderId="0" xfId="0" applyFont="1" applyFill="1" applyBorder="1" applyAlignment="1" applyProtection="1">
      <alignment horizontal="center" vertical="center"/>
    </xf>
    <xf numFmtId="167" fontId="14" fillId="26" borderId="0" xfId="0" applyNumberFormat="1" applyFont="1" applyFill="1" applyBorder="1" applyAlignment="1" applyProtection="1">
      <alignment horizontal="right"/>
    </xf>
    <xf numFmtId="167" fontId="13" fillId="26" borderId="0" xfId="0" applyNumberFormat="1" applyFont="1" applyFill="1" applyBorder="1" applyAlignment="1" applyProtection="1">
      <alignment horizontal="right"/>
    </xf>
    <xf numFmtId="167" fontId="80" fillId="26" borderId="0" xfId="0" applyNumberFormat="1" applyFont="1" applyFill="1" applyBorder="1" applyAlignment="1" applyProtection="1">
      <alignment horizontal="right"/>
    </xf>
    <xf numFmtId="0" fontId="4" fillId="25" borderId="0" xfId="72" applyFill="1" applyBorder="1"/>
    <xf numFmtId="0" fontId="11" fillId="25" borderId="0" xfId="62" applyFont="1" applyFill="1" applyBorder="1" applyAlignment="1">
      <alignment horizontal="left" vertical="center"/>
    </xf>
    <xf numFmtId="0" fontId="4" fillId="25" borderId="19" xfId="72" applyFill="1" applyBorder="1" applyAlignment="1">
      <alignment vertical="center"/>
    </xf>
    <xf numFmtId="0" fontId="4" fillId="25" borderId="0" xfId="72" applyFill="1" applyBorder="1" applyAlignment="1">
      <alignment vertical="center"/>
    </xf>
    <xf numFmtId="0" fontId="7" fillId="0" borderId="0" xfId="62" applyFont="1" applyAlignment="1">
      <alignment vertical="center"/>
    </xf>
    <xf numFmtId="3" fontId="11" fillId="26" borderId="0" xfId="62" applyNumberFormat="1" applyFont="1" applyFill="1" applyBorder="1" applyAlignment="1">
      <alignment horizontal="right" vertical="center"/>
    </xf>
    <xf numFmtId="0" fontId="7" fillId="25" borderId="19" xfId="72" applyFont="1" applyFill="1" applyBorder="1"/>
    <xf numFmtId="0" fontId="7" fillId="25" borderId="0" xfId="72" applyFont="1" applyFill="1" applyBorder="1"/>
    <xf numFmtId="3" fontId="7" fillId="0" borderId="0" xfId="62" applyNumberFormat="1" applyFont="1"/>
    <xf numFmtId="0" fontId="56" fillId="25" borderId="0" xfId="62" applyFont="1" applyFill="1" applyAlignment="1">
      <alignment vertical="center"/>
    </xf>
    <xf numFmtId="0" fontId="56" fillId="25" borderId="0" xfId="62" applyFont="1" applyFill="1" applyBorder="1" applyAlignment="1">
      <alignment vertical="center"/>
    </xf>
    <xf numFmtId="3" fontId="91" fillId="26" borderId="0" xfId="71" applyNumberFormat="1" applyFont="1" applyFill="1" applyBorder="1" applyAlignment="1">
      <alignment horizontal="right" vertical="center"/>
    </xf>
    <xf numFmtId="0" fontId="7" fillId="25" borderId="19" xfId="72" applyFont="1" applyFill="1" applyBorder="1" applyAlignment="1">
      <alignment vertical="center"/>
    </xf>
    <xf numFmtId="0" fontId="56" fillId="0" borderId="0" xfId="62" applyFont="1" applyAlignment="1">
      <alignment vertical="center"/>
    </xf>
    <xf numFmtId="3" fontId="7" fillId="25" borderId="0" xfId="72" applyNumberFormat="1" applyFont="1" applyFill="1" applyBorder="1"/>
    <xf numFmtId="0" fontId="4" fillId="25" borderId="0" xfId="62" applyFill="1" applyAlignment="1"/>
    <xf numFmtId="0" fontId="4" fillId="0" borderId="0" xfId="62" applyBorder="1" applyAlignment="1"/>
    <xf numFmtId="0" fontId="7" fillId="25" borderId="19" xfId="72" applyFont="1" applyFill="1" applyBorder="1" applyAlignment="1"/>
    <xf numFmtId="0" fontId="7" fillId="25" borderId="0" xfId="72" applyFont="1" applyFill="1" applyBorder="1" applyAlignment="1"/>
    <xf numFmtId="0" fontId="7" fillId="0" borderId="0" xfId="62" applyFont="1" applyAlignment="1"/>
    <xf numFmtId="0" fontId="4" fillId="0" borderId="0" xfId="62" applyAlignment="1"/>
    <xf numFmtId="49" fontId="14" fillId="25" borderId="0" xfId="62" applyNumberFormat="1" applyFont="1" applyFill="1" applyBorder="1" applyAlignment="1">
      <alignment horizontal="right"/>
    </xf>
    <xf numFmtId="0" fontId="16" fillId="0" borderId="0" xfId="71" applyFont="1" applyFill="1" applyBorder="1" applyAlignment="1">
      <alignment horizontal="center" vertical="center"/>
    </xf>
    <xf numFmtId="0" fontId="5" fillId="0" borderId="0" xfId="219" applyFont="1"/>
    <xf numFmtId="0" fontId="5" fillId="0" borderId="0" xfId="219" applyFont="1" applyAlignment="1">
      <alignment horizontal="right"/>
    </xf>
    <xf numFmtId="0" fontId="4" fillId="0" borderId="0" xfId="219" applyFont="1"/>
    <xf numFmtId="0" fontId="13" fillId="26" borderId="0" xfId="63" applyFont="1" applyFill="1" applyBorder="1" applyAlignment="1"/>
    <xf numFmtId="0" fontId="80" fillId="24" borderId="0" xfId="66" applyFont="1" applyFill="1" applyBorder="1" applyAlignment="1">
      <alignment horizontal="left" vertical="center"/>
    </xf>
    <xf numFmtId="0" fontId="80" fillId="27" borderId="0" xfId="40" applyFont="1" applyFill="1" applyBorder="1" applyAlignment="1">
      <alignment vertical="center"/>
    </xf>
    <xf numFmtId="3" fontId="80" fillId="27" borderId="0" xfId="40" applyNumberFormat="1" applyFont="1" applyFill="1" applyBorder="1" applyAlignment="1">
      <alignment horizontal="right" vertical="center" wrapText="1"/>
    </xf>
    <xf numFmtId="0" fontId="89" fillId="25" borderId="19" xfId="63" applyFont="1" applyFill="1" applyBorder="1" applyAlignment="1">
      <alignment horizontal="right" vertical="center"/>
    </xf>
    <xf numFmtId="0" fontId="50" fillId="26" borderId="0" xfId="70" applyFont="1" applyFill="1" applyBorder="1"/>
    <xf numFmtId="0" fontId="13" fillId="26" borderId="12" xfId="63" applyFont="1" applyFill="1" applyBorder="1" applyAlignment="1">
      <alignment horizontal="center" vertical="center"/>
    </xf>
    <xf numFmtId="0" fontId="18" fillId="26" borderId="0" xfId="70" applyFont="1" applyFill="1" applyAlignment="1"/>
    <xf numFmtId="3" fontId="31" fillId="26" borderId="0" xfId="70" applyNumberFormat="1" applyFont="1" applyFill="1" applyBorder="1" applyAlignment="1">
      <alignment horizontal="right" vertical="center"/>
    </xf>
    <xf numFmtId="3" fontId="52" fillId="26" borderId="0" xfId="70" applyNumberFormat="1" applyFont="1" applyFill="1" applyBorder="1" applyAlignment="1">
      <alignment horizontal="right" vertical="center"/>
    </xf>
    <xf numFmtId="0" fontId="20" fillId="27" borderId="0" xfId="40" applyFont="1" applyFill="1" applyBorder="1" applyAlignment="1">
      <alignment horizontal="left"/>
    </xf>
    <xf numFmtId="3" fontId="31" fillId="25" borderId="0" xfId="70" applyNumberFormat="1" applyFont="1" applyFill="1" applyBorder="1" applyAlignment="1">
      <alignment vertical="center"/>
    </xf>
    <xf numFmtId="0" fontId="18" fillId="25" borderId="0" xfId="63" applyFont="1" applyFill="1" applyBorder="1" applyAlignment="1">
      <alignment horizontal="left" vertical="center"/>
    </xf>
    <xf numFmtId="0" fontId="5" fillId="26" borderId="0" xfId="63" applyFont="1" applyFill="1" applyAlignment="1"/>
    <xf numFmtId="0" fontId="7" fillId="25" borderId="0" xfId="0" applyFont="1" applyFill="1" applyBorder="1"/>
    <xf numFmtId="3" fontId="52" fillId="26" borderId="0" xfId="70" applyNumberFormat="1" applyFont="1" applyFill="1" applyBorder="1" applyAlignment="1">
      <alignment vertical="center"/>
    </xf>
    <xf numFmtId="0" fontId="18" fillId="25" borderId="0" xfId="0" applyFont="1" applyFill="1" applyBorder="1" applyAlignment="1" applyProtection="1">
      <alignment horizontal="right"/>
    </xf>
    <xf numFmtId="0" fontId="14" fillId="24" borderId="0" xfId="40" applyFont="1" applyFill="1" applyBorder="1" applyAlignment="1" applyProtection="1">
      <alignment horizontal="left" indent="1"/>
    </xf>
    <xf numFmtId="0" fontId="50" fillId="26" borderId="31" xfId="63" applyFont="1" applyFill="1" applyBorder="1" applyAlignment="1">
      <alignment horizontal="left" vertical="center"/>
    </xf>
    <xf numFmtId="0" fontId="50" fillId="26" borderId="32" xfId="63" applyFont="1" applyFill="1" applyBorder="1" applyAlignment="1">
      <alignment horizontal="left" vertical="center"/>
    </xf>
    <xf numFmtId="0" fontId="0" fillId="25" borderId="19" xfId="0" applyFill="1" applyBorder="1" applyAlignment="1" applyProtection="1">
      <alignment vertical="center"/>
    </xf>
    <xf numFmtId="0" fontId="4" fillId="0" borderId="0" xfId="0" applyFont="1" applyFill="1" applyAlignment="1" applyProtection="1">
      <alignment vertical="center"/>
      <protection locked="0"/>
    </xf>
    <xf numFmtId="0" fontId="65" fillId="25" borderId="19" xfId="0" applyFont="1" applyFill="1" applyBorder="1" applyProtection="1"/>
    <xf numFmtId="16" fontId="0" fillId="0" borderId="0" xfId="0" applyNumberFormat="1" applyProtection="1">
      <protection locked="0"/>
    </xf>
    <xf numFmtId="0" fontId="66" fillId="25" borderId="19" xfId="0" applyFont="1" applyFill="1" applyBorder="1" applyProtection="1"/>
    <xf numFmtId="0" fontId="66" fillId="25" borderId="0" xfId="0" applyFont="1" applyFill="1" applyBorder="1" applyProtection="1"/>
    <xf numFmtId="0" fontId="50" fillId="25" borderId="19" xfId="0" applyFont="1" applyFill="1" applyBorder="1" applyProtection="1"/>
    <xf numFmtId="0" fontId="13" fillId="25" borderId="11" xfId="0" applyFont="1" applyFill="1" applyBorder="1" applyAlignment="1" applyProtection="1">
      <alignment horizontal="center"/>
    </xf>
    <xf numFmtId="0" fontId="13" fillId="25" borderId="12" xfId="0" applyFont="1" applyFill="1" applyBorder="1" applyAlignment="1" applyProtection="1">
      <alignment horizontal="center"/>
    </xf>
    <xf numFmtId="167" fontId="80" fillId="25" borderId="0" xfId="0" applyNumberFormat="1" applyFont="1" applyFill="1" applyBorder="1" applyAlignment="1" applyProtection="1">
      <alignment horizontal="right"/>
    </xf>
    <xf numFmtId="167" fontId="14" fillId="25" borderId="0" xfId="0" applyNumberFormat="1" applyFont="1" applyFill="1" applyBorder="1" applyAlignment="1" applyProtection="1">
      <alignment horizontal="right"/>
    </xf>
    <xf numFmtId="167" fontId="13" fillId="25" borderId="0" xfId="0" applyNumberFormat="1" applyFont="1" applyFill="1" applyBorder="1" applyAlignment="1" applyProtection="1">
      <alignment horizontal="right"/>
    </xf>
    <xf numFmtId="167" fontId="50" fillId="0" borderId="0" xfId="0" applyNumberFormat="1" applyFont="1" applyProtection="1">
      <protection locked="0"/>
    </xf>
    <xf numFmtId="0" fontId="70" fillId="25" borderId="0" xfId="0" applyFont="1" applyFill="1" applyBorder="1" applyAlignment="1" applyProtection="1">
      <alignment horizontal="center"/>
    </xf>
    <xf numFmtId="0" fontId="86" fillId="25" borderId="0" xfId="0" applyFont="1" applyFill="1" applyBorder="1" applyAlignment="1" applyProtection="1">
      <alignment horizontal="left"/>
    </xf>
    <xf numFmtId="0" fontId="50" fillId="0" borderId="0" xfId="70" applyFont="1" applyFill="1" applyBorder="1" applyProtection="1">
      <protection locked="0"/>
    </xf>
    <xf numFmtId="0" fontId="0" fillId="26" borderId="18" xfId="0" applyFill="1" applyBorder="1" applyProtection="1"/>
    <xf numFmtId="0" fontId="13" fillId="25" borderId="18" xfId="0" applyFont="1" applyFill="1" applyBorder="1" applyAlignment="1" applyProtection="1">
      <alignment horizontal="right"/>
    </xf>
    <xf numFmtId="0" fontId="65" fillId="0" borderId="0" xfId="0" applyFont="1" applyAlignment="1" applyProtection="1">
      <alignment vertical="center"/>
      <protection locked="0"/>
    </xf>
    <xf numFmtId="0" fontId="81" fillId="25" borderId="0" xfId="0" applyFont="1" applyFill="1" applyBorder="1" applyProtection="1"/>
    <xf numFmtId="168" fontId="80" fillId="25" borderId="0" xfId="0" applyNumberFormat="1" applyFont="1" applyFill="1" applyBorder="1" applyAlignment="1" applyProtection="1">
      <alignment horizontal="right"/>
    </xf>
    <xf numFmtId="168" fontId="80" fillId="26" borderId="0" xfId="0" applyNumberFormat="1" applyFont="1" applyFill="1" applyBorder="1" applyAlignment="1" applyProtection="1">
      <alignment horizontal="right"/>
    </xf>
    <xf numFmtId="168" fontId="14" fillId="25" borderId="0" xfId="0" applyNumberFormat="1" applyFont="1" applyFill="1" applyBorder="1" applyAlignment="1" applyProtection="1">
      <alignment horizontal="right"/>
    </xf>
    <xf numFmtId="168" fontId="14" fillId="26" borderId="0" xfId="0" applyNumberFormat="1" applyFont="1" applyFill="1" applyBorder="1" applyAlignment="1" applyProtection="1">
      <alignment horizontal="right"/>
    </xf>
    <xf numFmtId="168" fontId="13" fillId="25" borderId="0" xfId="0" applyNumberFormat="1" applyFont="1" applyFill="1" applyBorder="1" applyAlignment="1" applyProtection="1">
      <alignment horizontal="right"/>
    </xf>
    <xf numFmtId="168" fontId="13" fillId="26" borderId="0" xfId="0" applyNumberFormat="1" applyFont="1" applyFill="1" applyBorder="1" applyAlignment="1" applyProtection="1">
      <alignment horizontal="right"/>
    </xf>
    <xf numFmtId="0" fontId="14" fillId="25" borderId="0" xfId="0" applyFont="1" applyFill="1" applyBorder="1" applyAlignment="1" applyProtection="1">
      <alignment horizontal="left" indent="1"/>
    </xf>
    <xf numFmtId="0" fontId="30" fillId="25" borderId="19" xfId="0" applyFont="1" applyFill="1" applyBorder="1" applyProtection="1"/>
    <xf numFmtId="0" fontId="0" fillId="25" borderId="18" xfId="0" applyFill="1" applyBorder="1" applyAlignment="1" applyProtection="1">
      <alignment horizontal="left"/>
    </xf>
    <xf numFmtId="0" fontId="125" fillId="0" borderId="0" xfId="40" applyFont="1" applyFill="1" applyBorder="1" applyAlignment="1" applyProtection="1">
      <alignment horizontal="left" indent="1"/>
    </xf>
    <xf numFmtId="165" fontId="13" fillId="25" borderId="0" xfId="0" applyNumberFormat="1" applyFont="1" applyFill="1" applyBorder="1" applyAlignment="1" applyProtection="1">
      <alignment horizontal="center"/>
    </xf>
    <xf numFmtId="0" fontId="15" fillId="0" borderId="0" xfId="0" applyFont="1" applyProtection="1"/>
    <xf numFmtId="167" fontId="80" fillId="25" borderId="0" xfId="0" applyNumberFormat="1" applyFont="1" applyFill="1" applyBorder="1" applyAlignment="1" applyProtection="1">
      <alignment horizontal="right" indent="1"/>
    </xf>
    <xf numFmtId="167" fontId="80" fillId="26" borderId="0" xfId="0" applyNumberFormat="1" applyFont="1" applyFill="1" applyBorder="1" applyAlignment="1" applyProtection="1">
      <alignment horizontal="right" indent="1"/>
    </xf>
    <xf numFmtId="0" fontId="67" fillId="25" borderId="0" xfId="0" applyFont="1" applyFill="1" applyBorder="1" applyAlignment="1" applyProtection="1">
      <alignment horizontal="left"/>
    </xf>
    <xf numFmtId="167" fontId="14" fillId="25" borderId="0" xfId="0" applyNumberFormat="1" applyFont="1" applyFill="1" applyBorder="1" applyAlignment="1" applyProtection="1">
      <alignment horizontal="right" indent="1"/>
    </xf>
    <xf numFmtId="167" fontId="14" fillId="26" borderId="0" xfId="0" applyNumberFormat="1" applyFont="1" applyFill="1" applyBorder="1" applyAlignment="1" applyProtection="1">
      <alignment horizontal="right" indent="1"/>
    </xf>
    <xf numFmtId="167" fontId="13" fillId="25" borderId="0" xfId="0" applyNumberFormat="1" applyFont="1" applyFill="1" applyBorder="1" applyAlignment="1" applyProtection="1">
      <alignment horizontal="right" wrapText="1" indent="1"/>
    </xf>
    <xf numFmtId="168" fontId="13" fillId="25" borderId="0" xfId="0" applyNumberFormat="1" applyFont="1" applyFill="1" applyBorder="1" applyAlignment="1" applyProtection="1">
      <alignment horizontal="right" wrapText="1" indent="1"/>
    </xf>
    <xf numFmtId="168" fontId="13" fillId="26" borderId="0" xfId="0" applyNumberFormat="1" applyFont="1" applyFill="1" applyBorder="1" applyAlignment="1" applyProtection="1">
      <alignment horizontal="right" wrapText="1" indent="1"/>
    </xf>
    <xf numFmtId="167" fontId="14" fillId="25" borderId="0" xfId="0" applyNumberFormat="1" applyFont="1" applyFill="1" applyBorder="1" applyAlignment="1" applyProtection="1">
      <alignment horizontal="right" wrapText="1" indent="1"/>
    </xf>
    <xf numFmtId="168" fontId="14" fillId="25" borderId="0" xfId="0" applyNumberFormat="1" applyFont="1" applyFill="1" applyBorder="1" applyAlignment="1" applyProtection="1">
      <alignment horizontal="right" wrapText="1" indent="1"/>
    </xf>
    <xf numFmtId="168" fontId="14" fillId="26" borderId="0" xfId="0" applyNumberFormat="1" applyFont="1" applyFill="1" applyBorder="1" applyAlignment="1" applyProtection="1">
      <alignment horizontal="right" wrapText="1" indent="1"/>
    </xf>
    <xf numFmtId="0" fontId="13" fillId="25" borderId="57" xfId="0" applyFont="1" applyFill="1" applyBorder="1" applyAlignment="1">
      <alignment horizontal="center"/>
    </xf>
    <xf numFmtId="0" fontId="13" fillId="25" borderId="12" xfId="0" applyFont="1" applyFill="1" applyBorder="1" applyAlignment="1">
      <alignment horizontal="center"/>
    </xf>
    <xf numFmtId="0" fontId="81" fillId="25" borderId="0" xfId="63" applyFont="1" applyFill="1" applyAlignment="1">
      <alignment vertical="center"/>
    </xf>
    <xf numFmtId="0" fontId="81" fillId="25" borderId="0" xfId="63" applyFont="1" applyFill="1" applyBorder="1" applyAlignment="1">
      <alignment vertical="center"/>
    </xf>
    <xf numFmtId="0" fontId="81" fillId="26" borderId="0" xfId="63" applyFont="1" applyFill="1" applyAlignment="1">
      <alignment vertical="center"/>
    </xf>
    <xf numFmtId="0" fontId="81" fillId="0" borderId="0" xfId="63" applyFont="1" applyAlignment="1">
      <alignment vertical="center"/>
    </xf>
    <xf numFmtId="0" fontId="89" fillId="25" borderId="19" xfId="63" applyFont="1" applyFill="1" applyBorder="1" applyAlignment="1">
      <alignment vertical="center"/>
    </xf>
    <xf numFmtId="4" fontId="80" fillId="27" borderId="0" xfId="40" applyNumberFormat="1" applyFont="1" applyFill="1" applyBorder="1" applyAlignment="1">
      <alignment horizontal="right" vertical="center" wrapText="1"/>
    </xf>
    <xf numFmtId="3" fontId="83" fillId="0" borderId="0" xfId="63" applyNumberFormat="1" applyFont="1" applyAlignment="1"/>
    <xf numFmtId="0" fontId="10" fillId="25" borderId="0" xfId="70" applyFont="1" applyFill="1" applyBorder="1" applyAlignment="1">
      <alignment vertical="center"/>
    </xf>
    <xf numFmtId="167" fontId="80" fillId="27" borderId="0" xfId="40" applyNumberFormat="1" applyFont="1" applyFill="1" applyBorder="1" applyAlignment="1">
      <alignment horizontal="right" vertical="center" wrapText="1" indent="1"/>
    </xf>
    <xf numFmtId="3" fontId="13" fillId="0" borderId="0" xfId="70" applyNumberFormat="1" applyFont="1" applyBorder="1" applyAlignment="1">
      <alignment horizontal="center" vertical="center" wrapText="1"/>
    </xf>
    <xf numFmtId="0" fontId="20" fillId="27" borderId="0" xfId="40" applyFont="1" applyFill="1" applyBorder="1" applyAlignment="1">
      <alignment horizontal="left" vertical="center"/>
    </xf>
    <xf numFmtId="4" fontId="83" fillId="27" borderId="0" xfId="40" applyNumberFormat="1" applyFont="1" applyFill="1" applyBorder="1" applyAlignment="1">
      <alignment horizontal="left" vertical="center" wrapText="1"/>
    </xf>
    <xf numFmtId="167" fontId="83" fillId="27" borderId="0" xfId="40" applyNumberFormat="1" applyFont="1" applyFill="1" applyBorder="1" applyAlignment="1">
      <alignment horizontal="right" vertical="center" wrapText="1" indent="1"/>
    </xf>
    <xf numFmtId="3" fontId="31" fillId="26" borderId="48" xfId="70" applyNumberFormat="1" applyFont="1" applyFill="1" applyBorder="1" applyAlignment="1">
      <alignment horizontal="right" vertical="center"/>
    </xf>
    <xf numFmtId="3" fontId="31" fillId="25" borderId="48" xfId="70" applyNumberFormat="1" applyFont="1" applyFill="1" applyBorder="1" applyAlignment="1">
      <alignment vertical="center"/>
    </xf>
    <xf numFmtId="0" fontId="50" fillId="25" borderId="0" xfId="70" applyFont="1" applyFill="1" applyBorder="1" applyAlignment="1">
      <alignment vertical="center"/>
    </xf>
    <xf numFmtId="0" fontId="10" fillId="26" borderId="0" xfId="70" applyFont="1" applyFill="1" applyBorder="1" applyAlignment="1">
      <alignment vertical="center"/>
    </xf>
    <xf numFmtId="0" fontId="18" fillId="26" borderId="0" xfId="63" applyFont="1" applyFill="1" applyBorder="1" applyAlignment="1">
      <alignment horizontal="left" vertical="center"/>
    </xf>
    <xf numFmtId="0" fontId="13" fillId="25" borderId="59" xfId="0" applyFont="1" applyFill="1" applyBorder="1" applyAlignment="1">
      <alignment horizontal="center"/>
    </xf>
    <xf numFmtId="0" fontId="11" fillId="25" borderId="22" xfId="62" applyFont="1" applyFill="1" applyBorder="1" applyAlignment="1">
      <alignment horizontal="left"/>
    </xf>
    <xf numFmtId="0" fontId="93" fillId="25" borderId="0" xfId="71" applyFont="1" applyFill="1" applyBorder="1" applyAlignment="1">
      <alignment horizontal="left" vertical="center"/>
    </xf>
    <xf numFmtId="3" fontId="83" fillId="24" borderId="0" xfId="40" applyNumberFormat="1" applyFont="1" applyFill="1" applyBorder="1" applyAlignment="1">
      <alignment horizontal="left" vertical="center" wrapText="1" indent="1"/>
    </xf>
    <xf numFmtId="0" fontId="99" fillId="25" borderId="0" xfId="62" applyFont="1" applyFill="1" applyBorder="1" applyAlignment="1">
      <alignment vertical="center"/>
    </xf>
    <xf numFmtId="0" fontId="13" fillId="25" borderId="0" xfId="78" applyFont="1" applyFill="1" applyBorder="1" applyAlignment="1">
      <alignment horizontal="center" vertical="center"/>
    </xf>
    <xf numFmtId="0" fontId="13" fillId="25" borderId="11" xfId="78" applyFont="1" applyFill="1" applyBorder="1" applyAlignment="1">
      <alignment horizontal="center" vertical="center"/>
    </xf>
    <xf numFmtId="0" fontId="13" fillId="25" borderId="11" xfId="78" applyFont="1" applyFill="1" applyBorder="1" applyAlignment="1">
      <alignment horizontal="center" vertical="center" wrapText="1"/>
    </xf>
    <xf numFmtId="3" fontId="80" fillId="26" borderId="0" xfId="71" applyNumberFormat="1" applyFont="1" applyFill="1" applyBorder="1" applyAlignment="1">
      <alignment horizontal="right" vertical="center"/>
    </xf>
    <xf numFmtId="0" fontId="14" fillId="27" borderId="0" xfId="40" applyFont="1" applyFill="1" applyBorder="1" applyAlignment="1">
      <alignment horizontal="left" vertical="center"/>
    </xf>
    <xf numFmtId="171" fontId="5" fillId="26" borderId="0" xfId="62" applyNumberFormat="1" applyFont="1" applyFill="1" applyBorder="1" applyAlignment="1">
      <alignment horizontal="right" vertical="center"/>
    </xf>
    <xf numFmtId="171" fontId="4" fillId="0" borderId="0" xfId="62" applyNumberFormat="1"/>
    <xf numFmtId="0" fontId="14" fillId="25" borderId="0" xfId="62" applyFont="1" applyFill="1" applyBorder="1" applyAlignment="1">
      <alignment wrapText="1"/>
    </xf>
    <xf numFmtId="0" fontId="18" fillId="25" borderId="0" xfId="62" applyFont="1" applyFill="1" applyBorder="1" applyAlignment="1">
      <alignment wrapText="1"/>
    </xf>
    <xf numFmtId="0" fontId="31" fillId="25" borderId="0" xfId="62" applyFont="1" applyFill="1" applyBorder="1"/>
    <xf numFmtId="0" fontId="94" fillId="25" borderId="0" xfId="62" applyFont="1" applyFill="1" applyBorder="1" applyAlignment="1">
      <alignment horizontal="left"/>
    </xf>
    <xf numFmtId="0" fontId="13" fillId="26" borderId="52" xfId="70" applyFont="1" applyFill="1" applyBorder="1" applyAlignment="1">
      <alignment horizontal="center"/>
    </xf>
    <xf numFmtId="0" fontId="13" fillId="25" borderId="18" xfId="70" applyFont="1" applyFill="1" applyBorder="1" applyAlignment="1">
      <alignment horizontal="right"/>
    </xf>
    <xf numFmtId="0" fontId="89" fillId="26" borderId="0" xfId="70" applyFont="1" applyFill="1" applyBorder="1" applyAlignment="1">
      <alignment horizontal="left"/>
    </xf>
    <xf numFmtId="3" fontId="89" fillId="26" borderId="0" xfId="70" applyNumberFormat="1" applyFont="1" applyFill="1" applyBorder="1" applyAlignment="1">
      <alignment horizontal="left"/>
    </xf>
    <xf numFmtId="0" fontId="13" fillId="25" borderId="0" xfId="0" applyFont="1" applyFill="1" applyBorder="1" applyAlignment="1">
      <alignment horizontal="center"/>
    </xf>
    <xf numFmtId="167" fontId="13" fillId="0" borderId="0" xfId="70" applyNumberFormat="1" applyFont="1" applyBorder="1" applyAlignment="1">
      <alignment horizontal="center" vertical="center" wrapText="1"/>
    </xf>
    <xf numFmtId="165" fontId="80" fillId="25" borderId="10" xfId="0" applyNumberFormat="1" applyFont="1" applyFill="1" applyBorder="1" applyAlignment="1">
      <alignment horizontal="center" vertical="center"/>
    </xf>
    <xf numFmtId="167" fontId="65" fillId="0" borderId="0" xfId="0" applyNumberFormat="1" applyFont="1" applyAlignment="1" applyProtection="1">
      <alignment vertical="center"/>
      <protection locked="0"/>
    </xf>
    <xf numFmtId="168" fontId="15" fillId="0" borderId="0" xfId="0" applyNumberFormat="1" applyFont="1" applyProtection="1">
      <protection locked="0"/>
    </xf>
    <xf numFmtId="2" fontId="15" fillId="0" borderId="0" xfId="0" applyNumberFormat="1" applyFont="1" applyProtection="1">
      <protection locked="0"/>
    </xf>
    <xf numFmtId="0" fontId="13" fillId="0" borderId="0" xfId="0" applyFont="1" applyFill="1" applyBorder="1" applyAlignment="1">
      <alignment horizontal="center"/>
    </xf>
    <xf numFmtId="164" fontId="4" fillId="0" borderId="0" xfId="70" applyNumberFormat="1" applyFill="1" applyBorder="1"/>
    <xf numFmtId="0" fontId="65" fillId="0" borderId="0" xfId="70" applyFont="1" applyBorder="1"/>
    <xf numFmtId="165" fontId="4" fillId="0" borderId="0" xfId="70" applyNumberFormat="1" applyFill="1" applyBorder="1" applyAlignment="1">
      <alignment vertical="center"/>
    </xf>
    <xf numFmtId="0" fontId="65" fillId="0" borderId="0" xfId="70" applyFont="1" applyFill="1" applyBorder="1"/>
    <xf numFmtId="165" fontId="65" fillId="0" borderId="0" xfId="70" applyNumberFormat="1" applyFont="1" applyFill="1" applyBorder="1"/>
    <xf numFmtId="164" fontId="65" fillId="0" borderId="0" xfId="70" applyNumberFormat="1" applyFont="1" applyFill="1" applyBorder="1"/>
    <xf numFmtId="168" fontId="4" fillId="0" borderId="0" xfId="70" applyNumberFormat="1" applyFill="1" applyBorder="1"/>
    <xf numFmtId="165" fontId="4" fillId="0" borderId="0" xfId="70" applyNumberFormat="1" applyFill="1" applyBorder="1"/>
    <xf numFmtId="167" fontId="4" fillId="0" borderId="0" xfId="70" applyNumberFormat="1" applyFill="1" applyBorder="1"/>
    <xf numFmtId="166" fontId="4" fillId="0" borderId="0" xfId="70" applyNumberFormat="1" applyFill="1" applyBorder="1"/>
    <xf numFmtId="164" fontId="4" fillId="0" borderId="0" xfId="70" applyNumberFormat="1" applyBorder="1"/>
    <xf numFmtId="0" fontId="66" fillId="0" borderId="0" xfId="70" applyFont="1" applyBorder="1"/>
    <xf numFmtId="0" fontId="81" fillId="0" borderId="0" xfId="70" applyFont="1" applyFill="1" applyBorder="1"/>
    <xf numFmtId="0" fontId="26" fillId="0" borderId="0" xfId="70" applyFont="1" applyFill="1" applyBorder="1"/>
    <xf numFmtId="0" fontId="80" fillId="0" borderId="0" xfId="70" applyFont="1" applyFill="1" applyBorder="1"/>
    <xf numFmtId="165" fontId="81" fillId="0" borderId="0" xfId="70" applyNumberFormat="1" applyFont="1" applyFill="1" applyBorder="1"/>
    <xf numFmtId="0" fontId="121" fillId="0" borderId="0" xfId="70" applyFont="1" applyFill="1" applyBorder="1"/>
    <xf numFmtId="0" fontId="50" fillId="0" borderId="0" xfId="51" applyFont="1" applyFill="1" applyBorder="1" applyAlignment="1">
      <alignment horizontal="left"/>
    </xf>
    <xf numFmtId="0" fontId="0" fillId="0" borderId="0" xfId="51" applyFont="1" applyFill="1" applyBorder="1"/>
    <xf numFmtId="0" fontId="0" fillId="0" borderId="0" xfId="51" applyFont="1" applyFill="1" applyBorder="1" applyAlignment="1">
      <alignment vertical="center"/>
    </xf>
    <xf numFmtId="0" fontId="11" fillId="0" borderId="0" xfId="51" applyFont="1" applyFill="1" applyBorder="1" applyAlignment="1">
      <alignment horizontal="center"/>
    </xf>
    <xf numFmtId="167" fontId="50" fillId="0" borderId="0" xfId="51" applyNumberFormat="1" applyFont="1" applyFill="1" applyBorder="1" applyAlignment="1">
      <alignment horizontal="right"/>
    </xf>
    <xf numFmtId="0" fontId="15" fillId="0" borderId="0" xfId="51" applyFont="1" applyFill="1" applyBorder="1"/>
    <xf numFmtId="165" fontId="12" fillId="0" borderId="0" xfId="51" applyNumberFormat="1" applyFont="1" applyFill="1" applyBorder="1" applyAlignment="1">
      <alignment horizontal="right"/>
    </xf>
    <xf numFmtId="167" fontId="15" fillId="0" borderId="0" xfId="51" applyNumberFormat="1" applyFont="1" applyFill="1" applyBorder="1"/>
    <xf numFmtId="165" fontId="7" fillId="0" borderId="0" xfId="51" applyNumberFormat="1" applyFont="1" applyFill="1" applyBorder="1" applyAlignment="1">
      <alignment horizontal="right"/>
    </xf>
    <xf numFmtId="2" fontId="0" fillId="0" borderId="0" xfId="51" applyNumberFormat="1" applyFont="1" applyFill="1" applyBorder="1"/>
    <xf numFmtId="0" fontId="4" fillId="0" borderId="0" xfId="51" applyFont="1" applyFill="1" applyBorder="1"/>
    <xf numFmtId="0" fontId="26" fillId="0" borderId="0" xfId="51" applyFont="1" applyFill="1" applyBorder="1"/>
    <xf numFmtId="165" fontId="30" fillId="0" borderId="0" xfId="51" applyNumberFormat="1" applyFont="1" applyFill="1" applyBorder="1" applyAlignment="1">
      <alignment horizontal="right"/>
    </xf>
    <xf numFmtId="0" fontId="52" fillId="0" borderId="0" xfId="51" applyFont="1" applyFill="1" applyBorder="1" applyAlignment="1">
      <alignment horizontal="center"/>
    </xf>
    <xf numFmtId="165" fontId="8" fillId="0" borderId="0" xfId="51" applyNumberFormat="1" applyFont="1" applyFill="1" applyBorder="1" applyAlignment="1">
      <alignment horizontal="right"/>
    </xf>
    <xf numFmtId="0" fontId="50" fillId="0" borderId="0" xfId="51" applyFont="1" applyFill="1" applyBorder="1"/>
    <xf numFmtId="0" fontId="73" fillId="0" borderId="0" xfId="51" applyFont="1" applyFill="1" applyBorder="1"/>
    <xf numFmtId="0" fontId="65" fillId="0" borderId="0" xfId="51" applyFont="1" applyFill="1" applyBorder="1"/>
    <xf numFmtId="0" fontId="11" fillId="0" borderId="0" xfId="51" applyFont="1" applyFill="1" applyBorder="1"/>
    <xf numFmtId="0" fontId="66" fillId="0" borderId="0" xfId="51" applyFont="1" applyFill="1" applyBorder="1" applyAlignment="1">
      <alignment horizontal="left"/>
    </xf>
    <xf numFmtId="0" fontId="0" fillId="0" borderId="0" xfId="51" applyFont="1" applyFill="1" applyBorder="1" applyAlignment="1">
      <alignment vertical="top"/>
    </xf>
    <xf numFmtId="0" fontId="65" fillId="0" borderId="0" xfId="51" applyFont="1" applyFill="1" applyBorder="1" applyAlignment="1">
      <alignment vertical="top"/>
    </xf>
    <xf numFmtId="164" fontId="51" fillId="36" borderId="0" xfId="62" applyNumberFormat="1" applyFont="1" applyFill="1" applyBorder="1" applyAlignment="1">
      <alignment horizontal="left" vertical="center"/>
    </xf>
    <xf numFmtId="164" fontId="30" fillId="36" borderId="62"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0" fontId="52" fillId="36" borderId="0" xfId="62" applyFont="1" applyFill="1" applyAlignment="1">
      <alignment horizontal="center" vertical="center"/>
    </xf>
    <xf numFmtId="172" fontId="120" fillId="33" borderId="0" xfId="62" applyNumberFormat="1" applyFont="1" applyFill="1" applyBorder="1" applyAlignment="1">
      <alignment horizontal="center" vertical="center" wrapText="1"/>
    </xf>
    <xf numFmtId="172" fontId="120" fillId="33" borderId="0" xfId="62" applyNumberFormat="1" applyFont="1" applyFill="1" applyBorder="1" applyAlignment="1">
      <alignment horizontal="center" vertical="center"/>
    </xf>
    <xf numFmtId="0" fontId="5" fillId="0" borderId="0" xfId="62" applyFont="1" applyAlignment="1">
      <alignment horizontal="right"/>
    </xf>
    <xf numFmtId="164" fontId="14" fillId="36" borderId="0" xfId="40" applyNumberFormat="1" applyFont="1" applyFill="1" applyBorder="1" applyAlignment="1">
      <alignment horizontal="justify" wrapText="1"/>
    </xf>
    <xf numFmtId="164" fontId="30" fillId="36" borderId="61" xfId="40" applyNumberFormat="1" applyFont="1" applyFill="1" applyBorder="1" applyAlignment="1">
      <alignment horizontal="left" vertical="center" wrapText="1"/>
    </xf>
    <xf numFmtId="0" fontId="14" fillId="36" borderId="0" xfId="62" applyFont="1" applyFill="1" applyBorder="1" applyAlignment="1">
      <alignment vertical="center"/>
    </xf>
    <xf numFmtId="0" fontId="14" fillId="36" borderId="0" xfId="62" applyFont="1" applyFill="1" applyBorder="1" applyAlignment="1">
      <alignment vertical="center" wrapText="1"/>
    </xf>
    <xf numFmtId="0" fontId="14" fillId="36" borderId="0" xfId="62" applyFont="1" applyFill="1" applyBorder="1" applyAlignment="1"/>
    <xf numFmtId="164" fontId="14" fillId="36" borderId="0" xfId="40" applyNumberFormat="1" applyFont="1" applyFill="1" applyBorder="1" applyAlignment="1">
      <alignment horizontal="justify" vertical="center" wrapText="1"/>
    </xf>
    <xf numFmtId="164" fontId="30" fillId="36" borderId="70" xfId="40" applyNumberFormat="1" applyFont="1" applyFill="1" applyBorder="1" applyAlignment="1">
      <alignment horizontal="left" vertical="center" wrapText="1"/>
    </xf>
    <xf numFmtId="164" fontId="19" fillId="24"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9" fillId="25" borderId="0" xfId="0" applyFont="1" applyFill="1" applyBorder="1" applyAlignment="1"/>
    <xf numFmtId="164" fontId="13" fillId="24" borderId="0" xfId="40" applyNumberFormat="1" applyFont="1" applyFill="1" applyBorder="1" applyAlignment="1">
      <alignment wrapText="1"/>
    </xf>
    <xf numFmtId="0" fontId="13"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164" fontId="25" fillId="24" borderId="0" xfId="40" applyNumberFormat="1" applyFont="1" applyFill="1" applyBorder="1" applyAlignment="1">
      <alignment wrapText="1"/>
    </xf>
    <xf numFmtId="173" fontId="14" fillId="25" borderId="0" xfId="0" applyNumberFormat="1" applyFont="1" applyFill="1" applyBorder="1" applyAlignment="1">
      <alignment horizontal="left"/>
    </xf>
    <xf numFmtId="0" fontId="5" fillId="0" borderId="0" xfId="0" applyFont="1" applyAlignment="1">
      <alignment horizontal="right"/>
    </xf>
    <xf numFmtId="164" fontId="19" fillId="24" borderId="0" xfId="40" applyNumberFormat="1" applyFont="1" applyFill="1" applyBorder="1" applyAlignment="1">
      <alignment horizontal="left" wrapText="1"/>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Font="1" applyFill="1" applyBorder="1" applyAlignment="1">
      <alignment horizontal="justify" vertical="center" readingOrder="1"/>
    </xf>
    <xf numFmtId="0" fontId="13" fillId="25" borderId="0" xfId="0" applyNumberFormat="1"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164" fontId="128" fillId="26" borderId="20" xfId="0" applyNumberFormat="1" applyFont="1" applyFill="1" applyBorder="1" applyAlignment="1">
      <alignment horizontal="justify" readingOrder="2"/>
    </xf>
    <xf numFmtId="164" fontId="128" fillId="26" borderId="0" xfId="0" applyNumberFormat="1" applyFont="1" applyFill="1" applyBorder="1" applyAlignment="1">
      <alignment horizontal="justify" readingOrder="2"/>
    </xf>
    <xf numFmtId="0" fontId="80" fillId="25" borderId="0" xfId="0" applyFont="1" applyFill="1" applyBorder="1" applyAlignment="1" applyProtection="1">
      <alignment horizontal="left"/>
    </xf>
    <xf numFmtId="173" fontId="14" fillId="25" borderId="0" xfId="0" applyNumberFormat="1" applyFont="1" applyFill="1" applyBorder="1" applyAlignment="1" applyProtection="1">
      <alignment horizontal="left"/>
    </xf>
    <xf numFmtId="0" fontId="5" fillId="0" borderId="0" xfId="0" applyFont="1" applyFill="1" applyAlignment="1" applyProtection="1">
      <alignment horizontal="right"/>
      <protection locked="0"/>
    </xf>
    <xf numFmtId="0" fontId="85" fillId="26" borderId="15" xfId="0" applyFont="1" applyFill="1" applyBorder="1" applyAlignment="1" applyProtection="1">
      <alignment horizontal="left" vertical="center"/>
    </xf>
    <xf numFmtId="0" fontId="85" fillId="26" borderId="16" xfId="0" applyFont="1" applyFill="1" applyBorder="1" applyAlignment="1" applyProtection="1">
      <alignment horizontal="left" vertical="center"/>
    </xf>
    <xf numFmtId="0" fontId="85" fillId="26" borderId="17" xfId="0" applyFont="1" applyFill="1" applyBorder="1" applyAlignment="1" applyProtection="1">
      <alignment horizontal="left" vertical="center"/>
    </xf>
    <xf numFmtId="0" fontId="18" fillId="0" borderId="0" xfId="0" applyFont="1" applyBorder="1" applyAlignment="1" applyProtection="1">
      <alignment vertical="justify" wrapText="1"/>
    </xf>
    <xf numFmtId="0" fontId="0" fillId="0" borderId="0" xfId="0" applyBorder="1" applyAlignment="1" applyProtection="1">
      <alignment vertical="justify" wrapText="1"/>
    </xf>
    <xf numFmtId="0" fontId="0" fillId="0" borderId="0" xfId="0" applyAlignment="1" applyProtection="1">
      <alignment vertical="justify" wrapText="1"/>
    </xf>
    <xf numFmtId="0" fontId="13" fillId="26" borderId="52" xfId="0" applyFont="1" applyFill="1" applyBorder="1" applyAlignment="1" applyProtection="1">
      <alignment horizontal="center"/>
    </xf>
    <xf numFmtId="168" fontId="14" fillId="27" borderId="0" xfId="40" applyNumberFormat="1" applyFont="1" applyFill="1" applyBorder="1" applyAlignment="1" applyProtection="1">
      <alignment horizontal="right" wrapText="1" indent="2"/>
    </xf>
    <xf numFmtId="0" fontId="18" fillId="25" borderId="0" xfId="0" applyFont="1" applyFill="1" applyBorder="1" applyAlignment="1" applyProtection="1">
      <alignment horizontal="right"/>
    </xf>
    <xf numFmtId="167" fontId="14" fillId="27" borderId="0" xfId="40" applyNumberFormat="1" applyFont="1" applyFill="1" applyBorder="1" applyAlignment="1" applyProtection="1">
      <alignment horizontal="right" wrapText="1" indent="2"/>
    </xf>
    <xf numFmtId="167" fontId="80" fillId="27" borderId="0" xfId="40" applyNumberFormat="1" applyFont="1" applyFill="1" applyBorder="1" applyAlignment="1" applyProtection="1">
      <alignment horizontal="right" wrapText="1" indent="2"/>
    </xf>
    <xf numFmtId="167" fontId="80" fillId="26" borderId="0" xfId="0" applyNumberFormat="1" applyFont="1" applyFill="1" applyBorder="1" applyAlignment="1" applyProtection="1">
      <alignment horizontal="right" indent="2"/>
    </xf>
    <xf numFmtId="0" fontId="13" fillId="25" borderId="18" xfId="0" applyFont="1" applyFill="1" applyBorder="1" applyAlignment="1" applyProtection="1">
      <alignment horizontal="right" indent="5"/>
    </xf>
    <xf numFmtId="0" fontId="50" fillId="26" borderId="15" xfId="0" applyFont="1" applyFill="1" applyBorder="1" applyAlignment="1" applyProtection="1">
      <alignment horizontal="left" vertical="center"/>
    </xf>
    <xf numFmtId="0" fontId="50" fillId="26" borderId="16" xfId="0" applyFont="1" applyFill="1" applyBorder="1" applyAlignment="1" applyProtection="1">
      <alignment horizontal="left" vertical="center"/>
    </xf>
    <xf numFmtId="0" fontId="50" fillId="26" borderId="17" xfId="0" applyFont="1" applyFill="1" applyBorder="1" applyAlignment="1" applyProtection="1">
      <alignment horizontal="left" vertical="center"/>
    </xf>
    <xf numFmtId="173" fontId="14" fillId="25" borderId="0" xfId="0" applyNumberFormat="1" applyFont="1" applyFill="1" applyBorder="1" applyAlignment="1" applyProtection="1">
      <alignment horizontal="right"/>
    </xf>
    <xf numFmtId="0" fontId="5" fillId="0" borderId="0" xfId="0" applyFont="1" applyAlignment="1" applyProtection="1">
      <alignment horizontal="right"/>
      <protection locked="0"/>
    </xf>
    <xf numFmtId="0" fontId="14" fillId="24" borderId="0" xfId="40" applyFont="1" applyFill="1" applyBorder="1" applyAlignment="1" applyProtection="1">
      <alignment horizontal="left" indent="1"/>
    </xf>
    <xf numFmtId="165" fontId="14" fillId="25" borderId="0" xfId="0" applyNumberFormat="1" applyFont="1" applyFill="1" applyBorder="1" applyAlignment="1" applyProtection="1">
      <alignment horizontal="right" indent="2"/>
    </xf>
    <xf numFmtId="165" fontId="14" fillId="26" borderId="0" xfId="0" applyNumberFormat="1" applyFont="1" applyFill="1" applyBorder="1" applyAlignment="1" applyProtection="1">
      <alignment horizontal="right" indent="2"/>
    </xf>
    <xf numFmtId="169" fontId="14" fillId="27" borderId="0" xfId="40" applyNumberFormat="1" applyFont="1" applyFill="1" applyBorder="1" applyAlignment="1" applyProtection="1">
      <alignment horizontal="right" wrapText="1" indent="2"/>
    </xf>
    <xf numFmtId="168"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168" fontId="83" fillId="24" borderId="0" xfId="40" applyNumberFormat="1" applyFont="1" applyFill="1" applyBorder="1" applyAlignment="1" applyProtection="1">
      <alignment horizontal="right" wrapText="1" indent="2"/>
    </xf>
    <xf numFmtId="168" fontId="83" fillId="27" borderId="0" xfId="40" applyNumberFormat="1" applyFont="1" applyFill="1" applyBorder="1" applyAlignment="1" applyProtection="1">
      <alignment horizontal="right" wrapText="1" indent="2"/>
    </xf>
    <xf numFmtId="167" fontId="14" fillId="24" borderId="0" xfId="40" applyNumberFormat="1" applyFont="1" applyFill="1" applyBorder="1" applyAlignment="1" applyProtection="1">
      <alignment horizontal="right" wrapText="1" indent="2"/>
    </xf>
    <xf numFmtId="167" fontId="14" fillId="47" borderId="0" xfId="60" applyNumberFormat="1" applyFont="1" applyFill="1" applyBorder="1" applyAlignment="1" applyProtection="1">
      <alignment horizontal="right" wrapText="1" indent="2"/>
    </xf>
    <xf numFmtId="167" fontId="14" fillId="43" borderId="0" xfId="60" applyNumberFormat="1" applyFont="1" applyFill="1" applyBorder="1" applyAlignment="1" applyProtection="1">
      <alignment horizontal="right" wrapText="1" indent="2"/>
    </xf>
    <xf numFmtId="167" fontId="80" fillId="25" borderId="0" xfId="0" applyNumberFormat="1" applyFont="1" applyFill="1" applyBorder="1" applyAlignment="1" applyProtection="1">
      <alignment horizontal="right" indent="2"/>
    </xf>
    <xf numFmtId="0" fontId="13" fillId="25" borderId="18" xfId="0" applyFont="1" applyFill="1" applyBorder="1" applyAlignment="1" applyProtection="1">
      <alignment horizontal="left" indent="4"/>
    </xf>
    <xf numFmtId="0" fontId="18"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0" fontId="86" fillId="25" borderId="0" xfId="0" applyFont="1" applyFill="1" applyBorder="1" applyAlignment="1" applyProtection="1">
      <alignment horizontal="center"/>
    </xf>
    <xf numFmtId="0" fontId="50" fillId="26" borderId="15" xfId="0" applyFont="1" applyFill="1" applyBorder="1" applyAlignment="1" applyProtection="1">
      <alignment horizontal="left"/>
    </xf>
    <xf numFmtId="0" fontId="50" fillId="26" borderId="16" xfId="0" applyFont="1" applyFill="1" applyBorder="1" applyAlignment="1" applyProtection="1">
      <alignment horizontal="left"/>
    </xf>
    <xf numFmtId="0" fontId="50" fillId="26" borderId="17" xfId="0" applyFont="1" applyFill="1" applyBorder="1" applyAlignment="1" applyProtection="1">
      <alignment horizontal="left"/>
    </xf>
    <xf numFmtId="0" fontId="0" fillId="25" borderId="0" xfId="0" applyFill="1" applyAlignment="1" applyProtection="1">
      <alignment vertical="justify" wrapText="1"/>
    </xf>
    <xf numFmtId="165" fontId="25" fillId="25" borderId="0" xfId="0" applyNumberFormat="1" applyFont="1" applyFill="1" applyBorder="1" applyAlignment="1" applyProtection="1">
      <alignment horizontal="right" indent="2"/>
    </xf>
    <xf numFmtId="165" fontId="25" fillId="26" borderId="0" xfId="0" applyNumberFormat="1" applyFont="1" applyFill="1" applyBorder="1" applyAlignment="1" applyProtection="1">
      <alignment horizontal="right" indent="2"/>
    </xf>
    <xf numFmtId="165" fontId="80" fillId="25" borderId="0" xfId="0" applyNumberFormat="1" applyFont="1" applyFill="1" applyBorder="1" applyAlignment="1" applyProtection="1">
      <alignment horizontal="right" indent="2"/>
    </xf>
    <xf numFmtId="165" fontId="80" fillId="26" borderId="0" xfId="0" applyNumberFormat="1" applyFont="1" applyFill="1" applyBorder="1" applyAlignment="1" applyProtection="1">
      <alignment horizontal="right" indent="2"/>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0" fontId="13" fillId="25" borderId="18" xfId="0" applyFont="1" applyFill="1" applyBorder="1" applyAlignment="1" applyProtection="1">
      <alignment horizontal="right" indent="6"/>
    </xf>
    <xf numFmtId="0" fontId="18" fillId="25" borderId="0" xfId="62" applyFont="1" applyFill="1" applyBorder="1" applyAlignment="1">
      <alignment vertical="center" wrapText="1"/>
    </xf>
    <xf numFmtId="0" fontId="90" fillId="26" borderId="0" xfId="62" applyFont="1" applyFill="1" applyBorder="1" applyAlignment="1">
      <alignment horizontal="center" vertical="center"/>
    </xf>
    <xf numFmtId="0" fontId="90"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90" fillId="25" borderId="24" xfId="62" applyFont="1" applyFill="1" applyBorder="1" applyAlignment="1">
      <alignment horizontal="left" vertical="center"/>
    </xf>
    <xf numFmtId="0" fontId="90" fillId="25" borderId="25" xfId="62" applyFont="1" applyFill="1" applyBorder="1" applyAlignment="1">
      <alignment horizontal="left" vertical="center"/>
    </xf>
    <xf numFmtId="0" fontId="18" fillId="0" borderId="0" xfId="62" applyFont="1" applyFill="1" applyBorder="1" applyAlignment="1">
      <alignment horizontal="right"/>
    </xf>
    <xf numFmtId="0" fontId="85" fillId="26" borderId="24" xfId="0" applyFont="1" applyFill="1" applyBorder="1" applyAlignment="1">
      <alignment horizontal="left" vertical="center" wrapText="1"/>
    </xf>
    <xf numFmtId="0" fontId="85" fillId="26" borderId="26" xfId="0" applyFont="1" applyFill="1" applyBorder="1" applyAlignment="1">
      <alignment horizontal="left" vertical="center" wrapText="1"/>
    </xf>
    <xf numFmtId="0" fontId="85" fillId="26" borderId="25" xfId="0" applyFont="1" applyFill="1" applyBorder="1" applyAlignment="1">
      <alignment horizontal="left" vertical="center" wrapText="1"/>
    </xf>
    <xf numFmtId="0" fontId="13" fillId="25" borderId="0" xfId="62" applyFont="1" applyFill="1" applyBorder="1" applyAlignment="1">
      <alignment horizontal="left" indent="6"/>
    </xf>
    <xf numFmtId="1" fontId="13" fillId="25" borderId="13" xfId="0" applyNumberFormat="1" applyFont="1" applyFill="1" applyBorder="1" applyAlignment="1">
      <alignment horizontal="center"/>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80" fillId="25" borderId="0" xfId="0" applyFont="1" applyFill="1" applyBorder="1" applyAlignment="1">
      <alignment horizontal="left"/>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13" fillId="26" borderId="13" xfId="70" applyFont="1" applyFill="1" applyBorder="1" applyAlignment="1">
      <alignment horizontal="center"/>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0" fontId="80" fillId="25" borderId="0" xfId="70" applyFont="1" applyFill="1" applyBorder="1" applyAlignment="1">
      <alignment horizontal="left"/>
    </xf>
    <xf numFmtId="0" fontId="5" fillId="0" borderId="0" xfId="70" applyFont="1" applyAlignment="1">
      <alignment horizontal="right"/>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0" fontId="13" fillId="25" borderId="75" xfId="70" applyFont="1" applyFill="1" applyBorder="1" applyAlignment="1">
      <alignment horizontal="center" vertical="center" wrapText="1"/>
    </xf>
    <xf numFmtId="0" fontId="13" fillId="25" borderId="13" xfId="70" applyFont="1" applyFill="1" applyBorder="1" applyAlignment="1">
      <alignment horizontal="center" vertical="center" wrapText="1"/>
    </xf>
    <xf numFmtId="0" fontId="13" fillId="25" borderId="76" xfId="70" applyFont="1" applyFill="1" applyBorder="1" applyAlignment="1">
      <alignment horizontal="center" vertical="center" wrapText="1"/>
    </xf>
    <xf numFmtId="0" fontId="13" fillId="25" borderId="77" xfId="70" applyFont="1" applyFill="1" applyBorder="1" applyAlignment="1">
      <alignment horizontal="center" vertical="center" wrapText="1"/>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50" fillId="26" borderId="27" xfId="70" applyFont="1" applyFill="1" applyBorder="1" applyAlignment="1">
      <alignment horizontal="left" vertical="center"/>
    </xf>
    <xf numFmtId="0" fontId="50" fillId="26" borderId="28" xfId="70" applyFont="1" applyFill="1" applyBorder="1" applyAlignment="1">
      <alignment horizontal="left" vertical="center"/>
    </xf>
    <xf numFmtId="0" fontId="50" fillId="26" borderId="29" xfId="70" applyFont="1" applyFill="1" applyBorder="1" applyAlignment="1">
      <alignment horizontal="left" vertical="center"/>
    </xf>
    <xf numFmtId="0" fontId="80" fillId="25" borderId="0" xfId="78" applyFont="1" applyFill="1" applyBorder="1" applyAlignment="1">
      <alignment horizontal="left" vertical="center"/>
    </xf>
    <xf numFmtId="0" fontId="124" fillId="26" borderId="71" xfId="70" applyFont="1" applyFill="1" applyBorder="1" applyAlignment="1">
      <alignment horizontal="center" vertical="center"/>
    </xf>
    <xf numFmtId="0" fontId="124" fillId="26" borderId="72" xfId="70" applyFont="1" applyFill="1" applyBorder="1" applyAlignment="1">
      <alignment horizontal="center" vertical="center"/>
    </xf>
    <xf numFmtId="0" fontId="124" fillId="26" borderId="73" xfId="70" applyFont="1" applyFill="1" applyBorder="1" applyAlignment="1">
      <alignment horizontal="center" vertical="center"/>
    </xf>
    <xf numFmtId="0" fontId="124" fillId="26" borderId="74" xfId="70" applyFont="1" applyFill="1" applyBorder="1" applyAlignment="1">
      <alignment horizontal="center" vertical="center"/>
    </xf>
    <xf numFmtId="0" fontId="13" fillId="25" borderId="18" xfId="63" applyFont="1" applyFill="1" applyBorder="1" applyAlignment="1">
      <alignment horizontal="center"/>
    </xf>
    <xf numFmtId="0" fontId="31" fillId="25" borderId="0" xfId="63" applyFont="1" applyFill="1" applyBorder="1" applyAlignment="1">
      <alignment horizontal="left" wrapText="1"/>
    </xf>
    <xf numFmtId="173" fontId="5" fillId="26" borderId="0" xfId="63" applyNumberFormat="1" applyFont="1" applyFill="1" applyAlignment="1">
      <alignment horizontal="right"/>
    </xf>
    <xf numFmtId="0" fontId="80"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50" fillId="26" borderId="31" xfId="62" applyFont="1" applyFill="1" applyBorder="1" applyAlignment="1">
      <alignment horizontal="left" vertical="center" wrapText="1"/>
    </xf>
    <xf numFmtId="0" fontId="50" fillId="26" borderId="32" xfId="62" applyFont="1" applyFill="1" applyBorder="1" applyAlignment="1">
      <alignment horizontal="left" vertical="center" wrapText="1"/>
    </xf>
    <xf numFmtId="0" fontId="50"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7" xfId="53" applyFont="1" applyBorder="1" applyAlignment="1">
      <alignment horizontal="center" vertical="center" wrapText="1"/>
    </xf>
    <xf numFmtId="0" fontId="13" fillId="0" borderId="58"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4" borderId="48" xfId="40" applyNumberFormat="1" applyFont="1" applyFill="1" applyBorder="1" applyAlignment="1">
      <alignment horizontal="right" wrapText="1"/>
    </xf>
    <xf numFmtId="0" fontId="13" fillId="25" borderId="12" xfId="62" applyFont="1" applyFill="1" applyBorder="1" applyAlignment="1">
      <alignment horizontal="center"/>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80"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80" fillId="24" borderId="0" xfId="40" applyNumberFormat="1" applyFont="1" applyFill="1" applyBorder="1" applyAlignment="1">
      <alignment horizontal="center" vertical="center" wrapText="1"/>
    </xf>
    <xf numFmtId="0" fontId="80" fillId="25" borderId="0" xfId="0" applyFont="1" applyFill="1" applyBorder="1" applyAlignment="1">
      <alignment horizontal="left" vertical="center"/>
    </xf>
    <xf numFmtId="0" fontId="94" fillId="25" borderId="0" xfId="0" applyFont="1" applyFill="1" applyBorder="1" applyAlignment="1">
      <alignment horizontal="center"/>
    </xf>
    <xf numFmtId="0" fontId="50" fillId="26" borderId="31" xfId="0" applyFont="1" applyFill="1" applyBorder="1" applyAlignment="1">
      <alignment horizontal="left" vertical="center"/>
    </xf>
    <xf numFmtId="0" fontId="50" fillId="26" borderId="32" xfId="0" applyFont="1" applyFill="1" applyBorder="1" applyAlignment="1">
      <alignment horizontal="left" vertical="center"/>
    </xf>
    <xf numFmtId="0" fontId="50"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173" fontId="14" fillId="25" borderId="0" xfId="62" applyNumberFormat="1" applyFont="1" applyFill="1" applyBorder="1" applyAlignment="1">
      <alignment horizontal="right"/>
    </xf>
    <xf numFmtId="0" fontId="13" fillId="26" borderId="12" xfId="53" applyFont="1" applyFill="1" applyBorder="1" applyAlignment="1">
      <alignment horizontal="center" vertical="center" wrapText="1"/>
    </xf>
    <xf numFmtId="0" fontId="13" fillId="25" borderId="12" xfId="0" applyFont="1" applyFill="1" applyBorder="1" applyAlignment="1">
      <alignment horizontal="center"/>
    </xf>
    <xf numFmtId="0" fontId="13" fillId="25" borderId="18" xfId="0" applyFont="1" applyFill="1" applyBorder="1" applyAlignment="1">
      <alignment horizontal="left" indent="6"/>
    </xf>
    <xf numFmtId="0" fontId="13" fillId="25" borderId="58" xfId="0" applyFont="1" applyFill="1" applyBorder="1" applyAlignment="1">
      <alignment horizontal="center"/>
    </xf>
    <xf numFmtId="0" fontId="13" fillId="25" borderId="0" xfId="70" applyFont="1" applyFill="1" applyBorder="1" applyAlignment="1">
      <alignment horizontal="left" indent="1"/>
    </xf>
    <xf numFmtId="0" fontId="14" fillId="25" borderId="0" xfId="70" applyFont="1" applyFill="1" applyBorder="1" applyAlignment="1">
      <alignment horizontal="left" indent="1"/>
    </xf>
    <xf numFmtId="0" fontId="51"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80" fillId="26" borderId="0" xfId="70" applyFont="1" applyFill="1" applyBorder="1" applyAlignment="1">
      <alignment horizontal="left"/>
    </xf>
    <xf numFmtId="0" fontId="50" fillId="26" borderId="31" xfId="70" applyFont="1" applyFill="1" applyBorder="1" applyAlignment="1">
      <alignment horizontal="left" vertical="center"/>
    </xf>
    <xf numFmtId="0" fontId="50" fillId="26" borderId="32" xfId="70" applyFont="1" applyFill="1" applyBorder="1" applyAlignment="1">
      <alignment horizontal="left" vertical="center"/>
    </xf>
    <xf numFmtId="0" fontId="50" fillId="26" borderId="33" xfId="70" applyFont="1" applyFill="1" applyBorder="1" applyAlignment="1">
      <alignment horizontal="left" vertical="center"/>
    </xf>
    <xf numFmtId="0" fontId="80" fillId="25" borderId="0" xfId="70" applyFont="1" applyFill="1" applyBorder="1" applyAlignment="1">
      <alignment horizontal="left" vertical="center"/>
    </xf>
    <xf numFmtId="0" fontId="97" fillId="26" borderId="34" xfId="70" applyFont="1" applyFill="1" applyBorder="1" applyAlignment="1">
      <alignment horizontal="left" vertical="center"/>
    </xf>
    <xf numFmtId="0" fontId="97" fillId="26" borderId="37" xfId="70" applyFont="1" applyFill="1" applyBorder="1" applyAlignment="1">
      <alignment horizontal="left" vertical="center"/>
    </xf>
    <xf numFmtId="0" fontId="97" fillId="26" borderId="35" xfId="70" applyFont="1" applyFill="1" applyBorder="1" applyAlignment="1">
      <alignment horizontal="left" vertical="center"/>
    </xf>
    <xf numFmtId="0" fontId="93" fillId="25" borderId="0" xfId="70" applyFont="1" applyFill="1" applyBorder="1" applyAlignment="1">
      <alignment horizontal="left" vertical="center"/>
    </xf>
    <xf numFmtId="0" fontId="13" fillId="26" borderId="69" xfId="70" applyFont="1" applyFill="1" applyBorder="1" applyAlignment="1">
      <alignment horizontal="center"/>
    </xf>
    <xf numFmtId="0" fontId="13" fillId="26" borderId="78" xfId="70" applyFont="1" applyFill="1" applyBorder="1" applyAlignment="1">
      <alignment horizontal="center"/>
    </xf>
    <xf numFmtId="0" fontId="13" fillId="25" borderId="0" xfId="70" applyFont="1" applyFill="1" applyBorder="1" applyAlignment="1">
      <alignment horizontal="left"/>
    </xf>
    <xf numFmtId="0" fontId="85" fillId="26" borderId="31" xfId="70" applyFont="1" applyFill="1" applyBorder="1" applyAlignment="1">
      <alignment horizontal="left" vertical="center"/>
    </xf>
    <xf numFmtId="0" fontId="85" fillId="26" borderId="32" xfId="70" applyFont="1" applyFill="1" applyBorder="1" applyAlignment="1">
      <alignment horizontal="left" vertical="center"/>
    </xf>
    <xf numFmtId="0" fontId="85" fillId="26" borderId="33"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49" xfId="70" applyFont="1" applyFill="1" applyBorder="1" applyAlignment="1">
      <alignment horizontal="center"/>
    </xf>
    <xf numFmtId="0" fontId="13" fillId="25" borderId="18" xfId="70" applyFont="1" applyFill="1" applyBorder="1" applyAlignment="1">
      <alignment horizontal="right"/>
    </xf>
    <xf numFmtId="0" fontId="13" fillId="25" borderId="69" xfId="70" applyFont="1" applyFill="1" applyBorder="1" applyAlignment="1">
      <alignment horizontal="center"/>
    </xf>
    <xf numFmtId="0" fontId="13" fillId="25" borderId="13" xfId="70" applyFont="1" applyFill="1" applyBorder="1" applyAlignment="1">
      <alignment horizontal="center"/>
    </xf>
    <xf numFmtId="0" fontId="13" fillId="25" borderId="78" xfId="70" applyFont="1" applyFill="1" applyBorder="1" applyAlignment="1">
      <alignment horizontal="center"/>
    </xf>
    <xf numFmtId="0" fontId="13" fillId="0" borderId="0" xfId="70" applyFont="1" applyBorder="1" applyAlignment="1">
      <alignment horizontal="left" indent="1"/>
    </xf>
    <xf numFmtId="3" fontId="80" fillId="25" borderId="0" xfId="62" applyNumberFormat="1" applyFont="1" applyFill="1" applyBorder="1" applyAlignment="1">
      <alignment horizontal="right" vertical="center" indent="2"/>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85" fillId="26" borderId="31" xfId="62" applyFont="1" applyFill="1" applyBorder="1" applyAlignment="1">
      <alignment horizontal="left" vertical="center"/>
    </xf>
    <xf numFmtId="0" fontId="85" fillId="26" borderId="32" xfId="62" applyFont="1" applyFill="1" applyBorder="1" applyAlignment="1">
      <alignment horizontal="left" vertical="center"/>
    </xf>
    <xf numFmtId="0" fontId="85" fillId="26" borderId="33" xfId="62" applyFont="1" applyFill="1" applyBorder="1" applyAlignment="1">
      <alignment horizontal="left" vertical="center"/>
    </xf>
    <xf numFmtId="0" fontId="11" fillId="25" borderId="51" xfId="62" applyFont="1" applyFill="1" applyBorder="1" applyAlignment="1">
      <alignment horizontal="left" vertical="top"/>
    </xf>
    <xf numFmtId="0" fontId="11" fillId="25" borderId="0" xfId="62" applyFont="1" applyFill="1" applyBorder="1" applyAlignment="1">
      <alignment horizontal="left" vertical="top"/>
    </xf>
    <xf numFmtId="0" fontId="10" fillId="25" borderId="13" xfId="62" applyFont="1" applyFill="1" applyBorder="1" applyAlignment="1">
      <alignment horizontal="center"/>
    </xf>
    <xf numFmtId="3" fontId="80" fillId="27" borderId="0" xfId="40" applyNumberFormat="1" applyFont="1" applyFill="1" applyBorder="1" applyAlignment="1">
      <alignment horizontal="left" vertical="center" wrapText="1"/>
    </xf>
    <xf numFmtId="3" fontId="83" fillId="25" borderId="0" xfId="62" applyNumberFormat="1" applyFont="1" applyFill="1" applyBorder="1" applyAlignment="1">
      <alignment horizontal="right" vertical="center" indent="2"/>
    </xf>
    <xf numFmtId="3" fontId="80" fillId="24" borderId="0" xfId="40" applyNumberFormat="1" applyFont="1" applyFill="1" applyBorder="1" applyAlignment="1">
      <alignment horizontal="left" vertical="center" wrapText="1"/>
    </xf>
    <xf numFmtId="0" fontId="18" fillId="25" borderId="0" xfId="78" applyFont="1" applyFill="1" applyBorder="1" applyAlignment="1">
      <alignment horizontal="left" vertical="top"/>
    </xf>
    <xf numFmtId="0" fontId="13" fillId="25" borderId="12" xfId="78" applyFont="1" applyFill="1" applyBorder="1" applyAlignment="1">
      <alignment horizontal="center" vertical="center" wrapText="1"/>
    </xf>
    <xf numFmtId="0" fontId="18" fillId="25" borderId="0" xfId="62" applyFont="1" applyFill="1" applyBorder="1" applyAlignment="1">
      <alignment horizontal="left" wrapText="1"/>
    </xf>
    <xf numFmtId="173" fontId="14" fillId="25" borderId="0" xfId="70" applyNumberFormat="1" applyFont="1" applyFill="1" applyBorder="1" applyAlignment="1">
      <alignment horizontal="left"/>
    </xf>
    <xf numFmtId="0" fontId="50" fillId="26" borderId="44" xfId="70" applyFont="1" applyFill="1" applyBorder="1" applyAlignment="1">
      <alignment horizontal="left" vertical="center"/>
    </xf>
    <xf numFmtId="0" fontId="50" fillId="26" borderId="45" xfId="70" applyFont="1" applyFill="1" applyBorder="1" applyAlignment="1">
      <alignment horizontal="left" vertical="center"/>
    </xf>
    <xf numFmtId="0" fontId="50" fillId="26" borderId="46" xfId="70" applyFont="1" applyFill="1" applyBorder="1" applyAlignment="1">
      <alignment horizontal="left" vertical="center"/>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80" fillId="44"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wrapText="1"/>
    </xf>
    <xf numFmtId="0" fontId="13" fillId="26" borderId="13" xfId="62" applyFont="1" applyFill="1" applyBorder="1" applyAlignment="1">
      <alignment horizontal="center" vertical="center"/>
    </xf>
    <xf numFmtId="0" fontId="13" fillId="26" borderId="69" xfId="62" applyFont="1" applyFill="1" applyBorder="1" applyAlignment="1">
      <alignment horizontal="center" vertical="center"/>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50" fillId="0" borderId="44" xfId="70" applyFont="1" applyFill="1" applyBorder="1" applyAlignment="1">
      <alignment horizontal="left" vertical="center"/>
    </xf>
    <xf numFmtId="0" fontId="50" fillId="0" borderId="45" xfId="70" applyFont="1" applyFill="1" applyBorder="1" applyAlignment="1">
      <alignment horizontal="left" vertical="center"/>
    </xf>
    <xf numFmtId="0" fontId="50" fillId="0" borderId="46" xfId="70" applyFont="1" applyFill="1" applyBorder="1" applyAlignment="1">
      <alignment horizontal="left" vertical="center"/>
    </xf>
    <xf numFmtId="0" fontId="89" fillId="26" borderId="0" xfId="7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3" fontId="89"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80" fillId="25" borderId="0" xfId="70" applyFont="1" applyFill="1" applyBorder="1" applyAlignment="1">
      <alignment horizontal="justify" vertical="center"/>
    </xf>
    <xf numFmtId="0" fontId="13" fillId="25" borderId="13" xfId="70" applyFont="1" applyFill="1" applyBorder="1" applyAlignment="1">
      <alignment horizontal="center" wrapText="1"/>
    </xf>
    <xf numFmtId="0" fontId="50" fillId="26" borderId="15" xfId="51" applyFont="1" applyFill="1" applyBorder="1" applyAlignment="1">
      <alignment horizontal="left" vertical="center"/>
    </xf>
    <xf numFmtId="0" fontId="50" fillId="26" borderId="16" xfId="51" applyFont="1" applyFill="1" applyBorder="1" applyAlignment="1">
      <alignment horizontal="left" vertical="center"/>
    </xf>
    <xf numFmtId="0" fontId="50" fillId="26" borderId="17" xfId="51" applyFont="1" applyFill="1" applyBorder="1" applyAlignment="1">
      <alignment horizontal="left" vertical="center"/>
    </xf>
    <xf numFmtId="0" fontId="90" fillId="26" borderId="24" xfId="51" applyNumberFormat="1" applyFont="1" applyFill="1" applyBorder="1" applyAlignment="1">
      <alignment horizontal="center" vertical="center" wrapText="1"/>
    </xf>
    <xf numFmtId="0" fontId="90" fillId="26" borderId="25" xfId="51" applyNumberFormat="1" applyFont="1" applyFill="1" applyBorder="1" applyAlignment="1">
      <alignment horizontal="center" vertical="center"/>
    </xf>
    <xf numFmtId="1" fontId="14" fillId="35" borderId="0" xfId="51" applyNumberFormat="1" applyFont="1" applyFill="1" applyBorder="1" applyAlignment="1">
      <alignment horizontal="center"/>
    </xf>
    <xf numFmtId="0" fontId="14" fillId="27" borderId="0" xfId="61" applyFont="1" applyFill="1" applyBorder="1" applyAlignment="1">
      <alignment horizontal="justify" vertical="center" wrapText="1"/>
    </xf>
    <xf numFmtId="0" fontId="14" fillId="27" borderId="0" xfId="61" applyFont="1" applyFill="1" applyBorder="1" applyAlignment="1">
      <alignment horizontal="justify" vertical="center"/>
    </xf>
    <xf numFmtId="0" fontId="18" fillId="24" borderId="0" xfId="61" applyFont="1" applyFill="1" applyBorder="1" applyAlignment="1">
      <alignment horizontal="left" wrapText="1"/>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173" fontId="14" fillId="25" borderId="0" xfId="52" applyNumberFormat="1" applyFont="1" applyFill="1" applyBorder="1" applyAlignment="1">
      <alignment horizontal="right"/>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xf numFmtId="0" fontId="4" fillId="25" borderId="0" xfId="63" applyFill="1" applyBorder="1" applyAlignment="1">
      <alignment vertical="center"/>
    </xf>
    <xf numFmtId="0" fontId="50" fillId="26" borderId="31" xfId="63" applyFont="1" applyFill="1" applyBorder="1" applyAlignment="1">
      <alignment vertical="center"/>
    </xf>
    <xf numFmtId="0" fontId="18" fillId="25" borderId="0" xfId="63" applyFont="1" applyFill="1" applyBorder="1" applyAlignment="1">
      <alignment horizontal="left" wrapText="1"/>
    </xf>
  </cellXfs>
  <cellStyles count="220">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79"/>
    <cellStyle name="style1421252535081" xfId="180"/>
    <cellStyle name="style1421252535237" xfId="181"/>
    <cellStyle name="style1421252535347" xfId="182"/>
    <cellStyle name="style1421252535472" xfId="183"/>
    <cellStyle name="style1421252535597" xfId="184"/>
    <cellStyle name="style1421252535737" xfId="185"/>
    <cellStyle name="style1421252535893" xfId="186"/>
    <cellStyle name="style1421252536143" xfId="187"/>
    <cellStyle name="style1421252536268" xfId="188"/>
    <cellStyle name="style1421252536378" xfId="189"/>
    <cellStyle name="style1421252536518" xfId="190"/>
    <cellStyle name="style1421252536628" xfId="191"/>
    <cellStyle name="style1421252536737" xfId="192"/>
    <cellStyle name="style1421252536924" xfId="193"/>
    <cellStyle name="style1421252537049" xfId="194"/>
    <cellStyle name="style1421252537143" xfId="195"/>
    <cellStyle name="style1421252537253" xfId="196"/>
    <cellStyle name="style1421252537440" xfId="197"/>
    <cellStyle name="style1421252537565" xfId="198"/>
    <cellStyle name="style1421252537690" xfId="199"/>
    <cellStyle name="style1421252537815" xfId="200"/>
    <cellStyle name="style1421252537940" xfId="201"/>
    <cellStyle name="style1421252538112" xfId="202"/>
    <cellStyle name="style1421252538237" xfId="203"/>
    <cellStyle name="style1421252538362" xfId="204"/>
    <cellStyle name="style1421252538502" xfId="205"/>
    <cellStyle name="style1421252538752" xfId="206"/>
    <cellStyle name="style1421252538846" xfId="207"/>
    <cellStyle name="style1421252538955" xfId="208"/>
    <cellStyle name="style1421252539049" xfId="209"/>
    <cellStyle name="style1421252539174" xfId="210"/>
    <cellStyle name="style1421252539283" xfId="211"/>
    <cellStyle name="style1421252539393" xfId="212"/>
    <cellStyle name="style1421252539502" xfId="213"/>
    <cellStyle name="style1421252539612" xfId="214"/>
    <cellStyle name="style1421252540033" xfId="215"/>
    <cellStyle name="style1421252540158" xfId="216"/>
    <cellStyle name="style1421252540315" xfId="217"/>
    <cellStyle name="style1421252540424" xfId="218"/>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0">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1F497D"/>
      <color rgb="FFD3EEFF"/>
      <color rgb="FFFFFFCC"/>
      <color rgb="FFFFEFF1"/>
      <color rgb="FFE5FFE5"/>
      <color rgb="FFCCFFCC"/>
      <color rgb="FFFFE7EA"/>
      <color rgb="FF525252"/>
      <color rgb="FF686868"/>
      <color rgb="FFEBF7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22"/>
          <c:y val="2.0442129629630001E-2"/>
        </c:manualLayout>
      </c:layout>
      <c:spPr>
        <a:noFill/>
        <a:ln w="25400">
          <a:noFill/>
        </a:ln>
      </c:spPr>
    </c:title>
    <c:plotArea>
      <c:layout>
        <c:manualLayout>
          <c:layoutTarget val="inner"/>
          <c:xMode val="edge"/>
          <c:yMode val="edge"/>
          <c:x val="0.11375625000000029"/>
          <c:y val="0.18251574074074303"/>
          <c:w val="0.91185410334346562"/>
          <c:h val="0.50425694444444447"/>
        </c:manualLayout>
      </c:layout>
      <c:barChart>
        <c:barDir val="col"/>
        <c:grouping val="clustered"/>
        <c:ser>
          <c:idx val="0"/>
          <c:order val="0"/>
          <c:tx>
            <c:strRef>
              <c:f>'9lay_off'!$C$11:$D$11</c:f>
              <c:strCache>
                <c:ptCount val="1"/>
                <c:pt idx="0">
                  <c:v>estabelecimentos</c:v>
                </c:pt>
              </c:strCache>
            </c:strRef>
          </c:tx>
          <c:spPr>
            <a:ln w="25400">
              <a:solidFill>
                <a:schemeClr val="tx2"/>
              </a:solidFill>
              <a:prstDash val="solid"/>
            </a:ln>
          </c:spPr>
          <c:cat>
            <c:multiLvlStrRef>
              <c:f>'9lay_off'!$E$8:$Q$9</c:f>
              <c:multiLvlStrCache>
                <c:ptCount val="13"/>
                <c:lvl>
                  <c:pt idx="0">
                    <c:v>abr.</c:v>
                  </c:pt>
                  <c:pt idx="1">
                    <c:v>mai.</c:v>
                  </c:pt>
                  <c:pt idx="2">
                    <c:v>jun.</c:v>
                  </c:pt>
                  <c:pt idx="3">
                    <c:v>jul.</c:v>
                  </c:pt>
                  <c:pt idx="4">
                    <c:v>ago.</c:v>
                  </c:pt>
                  <c:pt idx="5">
                    <c:v>set.</c:v>
                  </c:pt>
                  <c:pt idx="6">
                    <c:v>out.</c:v>
                  </c:pt>
                  <c:pt idx="7">
                    <c:v>nov.</c:v>
                  </c:pt>
                  <c:pt idx="8">
                    <c:v>dez.</c:v>
                  </c:pt>
                  <c:pt idx="9">
                    <c:v>jan.</c:v>
                  </c:pt>
                  <c:pt idx="10">
                    <c:v>fev.</c:v>
                  </c:pt>
                  <c:pt idx="11">
                    <c:v>mar.</c:v>
                  </c:pt>
                  <c:pt idx="12">
                    <c:v>abr.</c:v>
                  </c:pt>
                </c:lvl>
                <c:lvl>
                  <c:pt idx="0">
                    <c:v>2014</c:v>
                  </c:pt>
                  <c:pt idx="9">
                    <c:v>2015</c:v>
                  </c:pt>
                </c:lvl>
              </c:multiLvlStrCache>
            </c:multiLvlStrRef>
          </c:cat>
          <c:val>
            <c:numRef>
              <c:f>'9lay_off'!$E$12:$Q$12</c:f>
              <c:numCache>
                <c:formatCode>0</c:formatCode>
                <c:ptCount val="13"/>
                <c:pt idx="0">
                  <c:v>147</c:v>
                </c:pt>
                <c:pt idx="1">
                  <c:v>132</c:v>
                </c:pt>
                <c:pt idx="2">
                  <c:v>104</c:v>
                </c:pt>
                <c:pt idx="3">
                  <c:v>97</c:v>
                </c:pt>
                <c:pt idx="4">
                  <c:v>86</c:v>
                </c:pt>
                <c:pt idx="5">
                  <c:v>82</c:v>
                </c:pt>
                <c:pt idx="6">
                  <c:v>72</c:v>
                </c:pt>
                <c:pt idx="7">
                  <c:v>80</c:v>
                </c:pt>
                <c:pt idx="8">
                  <c:v>106</c:v>
                </c:pt>
                <c:pt idx="9">
                  <c:v>99</c:v>
                </c:pt>
                <c:pt idx="10">
                  <c:v>108</c:v>
                </c:pt>
                <c:pt idx="11">
                  <c:v>112</c:v>
                </c:pt>
                <c:pt idx="12">
                  <c:v>118</c:v>
                </c:pt>
              </c:numCache>
            </c:numRef>
          </c:val>
        </c:ser>
        <c:axId val="105253504"/>
        <c:axId val="108667648"/>
      </c:barChart>
      <c:catAx>
        <c:axId val="105253504"/>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08667648"/>
        <c:crosses val="autoZero"/>
        <c:auto val="1"/>
        <c:lblAlgn val="ctr"/>
        <c:lblOffset val="100"/>
        <c:tickLblSkip val="1"/>
        <c:tickMarkSkip val="1"/>
      </c:catAx>
      <c:valAx>
        <c:axId val="108667648"/>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525350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602"/>
          <c:y val="5.6803307963070558E-2"/>
        </c:manualLayout>
      </c:layout>
      <c:spPr>
        <a:noFill/>
        <a:ln w="25400">
          <a:noFill/>
        </a:ln>
      </c:spPr>
    </c:title>
    <c:plotArea>
      <c:layout>
        <c:manualLayout>
          <c:layoutTarget val="inner"/>
          <c:xMode val="edge"/>
          <c:yMode val="edge"/>
          <c:x val="0.28422775778271936"/>
          <c:y val="0.25193893811674128"/>
          <c:w val="0.68682615202571895"/>
          <c:h val="0.66089096625964006"/>
        </c:manualLayout>
      </c:layout>
      <c:barChart>
        <c:barDir val="bar"/>
        <c:grouping val="clustered"/>
        <c:ser>
          <c:idx val="0"/>
          <c:order val="0"/>
          <c:tx>
            <c:v>sexo</c:v>
          </c:tx>
          <c:spPr>
            <a:solidFill>
              <a:schemeClr val="bg1">
                <a:lumMod val="65000"/>
                <a:alpha val="91000"/>
              </a:schemeClr>
            </a:solidFill>
            <a:ln w="12700">
              <a:solidFill>
                <a:srgbClr val="808080"/>
              </a:solidFill>
              <a:prstDash val="solid"/>
            </a:ln>
          </c:spPr>
          <c:dPt>
            <c:idx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Val val="1"/>
          </c:dLbls>
          <c:cat>
            <c:strLit>
              <c:ptCount val="2"/>
              <c:pt idx="0">
                <c:v> Feminino</c:v>
              </c:pt>
              <c:pt idx="1">
                <c:v> Masculino</c:v>
              </c:pt>
            </c:strLit>
          </c:cat>
          <c:val>
            <c:numLit>
              <c:formatCode>General</c:formatCode>
              <c:ptCount val="2"/>
              <c:pt idx="0">
                <c:v>107261</c:v>
              </c:pt>
              <c:pt idx="1">
                <c:v>104329</c:v>
              </c:pt>
            </c:numLit>
          </c:val>
        </c:ser>
        <c:gapWidth val="120"/>
        <c:axId val="77158656"/>
        <c:axId val="77180928"/>
      </c:barChart>
      <c:catAx>
        <c:axId val="77158656"/>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7180928"/>
        <c:crosses val="autoZero"/>
        <c:auto val="1"/>
        <c:lblAlgn val="ctr"/>
        <c:lblOffset val="100"/>
        <c:tickLblSkip val="1"/>
        <c:tickMarkSkip val="1"/>
      </c:catAx>
      <c:valAx>
        <c:axId val="77180928"/>
        <c:scaling>
          <c:orientation val="minMax"/>
          <c:max val="200000"/>
        </c:scaling>
        <c:delete val="1"/>
        <c:axPos val="b"/>
        <c:majorGridlines>
          <c:spPr>
            <a:ln w="3175">
              <a:solidFill>
                <a:srgbClr val="FFF2E5"/>
              </a:solidFill>
              <a:prstDash val="sysDash"/>
            </a:ln>
          </c:spPr>
        </c:majorGridlines>
        <c:numFmt formatCode="General" sourceLinked="1"/>
        <c:tickLblPos val="none"/>
        <c:crossAx val="7715865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287"/>
          <c:y val="2.9868411235183037E-2"/>
        </c:manualLayout>
      </c:layout>
      <c:spPr>
        <a:noFill/>
        <a:ln w="25400">
          <a:noFill/>
        </a:ln>
      </c:spPr>
    </c:title>
    <c:plotArea>
      <c:layout>
        <c:manualLayout>
          <c:layoutTarget val="inner"/>
          <c:xMode val="edge"/>
          <c:yMode val="edge"/>
          <c:x val="0.38758407553172614"/>
          <c:y val="0.1245136186770428"/>
          <c:w val="0.5632423025569"/>
          <c:h val="0.81076438567995457"/>
        </c:manualLayout>
      </c:layout>
      <c:barChart>
        <c:barDir val="bar"/>
        <c:grouping val="clustered"/>
        <c:ser>
          <c:idx val="0"/>
          <c:order val="0"/>
          <c:tx>
            <c:v>idade</c:v>
          </c:tx>
          <c:spPr>
            <a:solidFill>
              <a:srgbClr val="C0C0C0"/>
            </a:solidFill>
            <a:ln w="12700">
              <a:solidFill>
                <a:srgbClr val="808080"/>
              </a:solidFill>
              <a:prstDash val="solid"/>
            </a:ln>
          </c:spPr>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Val val="1"/>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Val val="1"/>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70383</c:v>
              </c:pt>
              <c:pt idx="1">
                <c:v>3949</c:v>
              </c:pt>
              <c:pt idx="2">
                <c:v>3660</c:v>
              </c:pt>
              <c:pt idx="3">
                <c:v>14597</c:v>
              </c:pt>
              <c:pt idx="4">
                <c:v>11414</c:v>
              </c:pt>
              <c:pt idx="5">
                <c:v>12286</c:v>
              </c:pt>
              <c:pt idx="6">
                <c:v>14626</c:v>
              </c:pt>
              <c:pt idx="7">
                <c:v>16697</c:v>
              </c:pt>
              <c:pt idx="8">
                <c:v>17514</c:v>
              </c:pt>
              <c:pt idx="9">
                <c:v>18065</c:v>
              </c:pt>
              <c:pt idx="10">
                <c:v>15960</c:v>
              </c:pt>
              <c:pt idx="11">
                <c:v>10087</c:v>
              </c:pt>
              <c:pt idx="12">
                <c:v>2352</c:v>
              </c:pt>
            </c:numLit>
          </c:val>
        </c:ser>
        <c:gapWidth val="30"/>
        <c:axId val="77745536"/>
        <c:axId val="77771904"/>
      </c:barChart>
      <c:catAx>
        <c:axId val="77745536"/>
        <c:scaling>
          <c:orientation val="minMax"/>
        </c:scaling>
        <c:axPos val="l"/>
        <c:numFmt formatCode="General" sourceLinked="1"/>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77771904"/>
        <c:crosses val="autoZero"/>
        <c:auto val="1"/>
        <c:lblAlgn val="ctr"/>
        <c:lblOffset val="100"/>
        <c:tickLblSkip val="1"/>
        <c:tickMarkSkip val="1"/>
      </c:catAx>
      <c:valAx>
        <c:axId val="77771904"/>
        <c:scaling>
          <c:orientation val="minMax"/>
          <c:max val="140000"/>
          <c:min val="0"/>
        </c:scaling>
        <c:axPos val="b"/>
        <c:majorGridlines>
          <c:spPr>
            <a:ln w="3175">
              <a:solidFill>
                <a:srgbClr val="FFF2E5"/>
              </a:solidFill>
              <a:prstDash val="sysDash"/>
            </a:ln>
          </c:spPr>
        </c:majorGridlines>
        <c:numFmt formatCode="General"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7745536"/>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spPr>
        <a:noFill/>
        <a:ln w="25400">
          <a:noFill/>
        </a:ln>
      </c:spPr>
    </c:title>
    <c:plotArea>
      <c:layout>
        <c:manualLayout>
          <c:layoutTarget val="inner"/>
          <c:xMode val="edge"/>
          <c:yMode val="edge"/>
          <c:x val="0.41081417121573677"/>
          <c:y val="0.14771786102494774"/>
          <c:w val="0.5373663657895863"/>
          <c:h val="0.83811046241738762"/>
        </c:manualLayout>
      </c:layout>
      <c:barChart>
        <c:barDir val="bar"/>
        <c:grouping val="clustered"/>
        <c:ser>
          <c:idx val="0"/>
          <c:order val="0"/>
          <c:spPr>
            <a:solidFill>
              <a:schemeClr val="tx2"/>
            </a:solidFill>
            <a:ln w="12700">
              <a:solidFill>
                <a:schemeClr val="tx2"/>
              </a:solidFill>
              <a:prstDash val="solid"/>
            </a:ln>
          </c:spPr>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4815</c:v>
                </c:pt>
                <c:pt idx="1">
                  <c:v>1560</c:v>
                </c:pt>
                <c:pt idx="2">
                  <c:v>3338</c:v>
                </c:pt>
                <c:pt idx="3">
                  <c:v>779</c:v>
                </c:pt>
                <c:pt idx="4">
                  <c:v>1518</c:v>
                </c:pt>
                <c:pt idx="5">
                  <c:v>3302</c:v>
                </c:pt>
                <c:pt idx="6">
                  <c:v>1352</c:v>
                </c:pt>
                <c:pt idx="7">
                  <c:v>3178</c:v>
                </c:pt>
                <c:pt idx="8">
                  <c:v>1241</c:v>
                </c:pt>
                <c:pt idx="9">
                  <c:v>2251</c:v>
                </c:pt>
                <c:pt idx="10">
                  <c:v>16962</c:v>
                </c:pt>
                <c:pt idx="11">
                  <c:v>1142</c:v>
                </c:pt>
                <c:pt idx="12">
                  <c:v>26585</c:v>
                </c:pt>
                <c:pt idx="13">
                  <c:v>2340</c:v>
                </c:pt>
                <c:pt idx="14">
                  <c:v>7938</c:v>
                </c:pt>
                <c:pt idx="15">
                  <c:v>1244</c:v>
                </c:pt>
                <c:pt idx="16">
                  <c:v>2353</c:v>
                </c:pt>
                <c:pt idx="17">
                  <c:v>3221</c:v>
                </c:pt>
                <c:pt idx="18">
                  <c:v>5993</c:v>
                </c:pt>
                <c:pt idx="19">
                  <c:v>1695</c:v>
                </c:pt>
              </c:numCache>
            </c:numRef>
          </c:val>
        </c:ser>
        <c:gapWidth val="30"/>
        <c:axId val="79786368"/>
        <c:axId val="79787904"/>
      </c:barChart>
      <c:catAx>
        <c:axId val="79786368"/>
        <c:scaling>
          <c:orientation val="maxMin"/>
        </c:scaling>
        <c:axPos val="l"/>
        <c:numFmt formatCode="General" sourceLinked="1"/>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79787904"/>
        <c:crosses val="autoZero"/>
        <c:auto val="1"/>
        <c:lblAlgn val="ctr"/>
        <c:lblOffset val="100"/>
        <c:tickLblSkip val="1"/>
        <c:tickMarkSkip val="1"/>
      </c:catAx>
      <c:valAx>
        <c:axId val="79787904"/>
        <c:scaling>
          <c:orientation val="minMax"/>
          <c:max val="35000"/>
          <c:min val="0"/>
        </c:scaling>
        <c:axPos val="t"/>
        <c:majorGridlines>
          <c:spPr>
            <a:ln w="3175">
              <a:solidFill>
                <a:srgbClr val="FFF2E5"/>
              </a:solidFill>
              <a:prstDash val="sysDash"/>
            </a:ln>
          </c:spPr>
        </c:majorGridlines>
        <c:numFmt formatCode="#,##0" sourceLinked="1"/>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79786368"/>
        <c:crosses val="autoZero"/>
        <c:crossBetween val="between"/>
      </c:valAx>
      <c:spPr>
        <a:solidFill>
          <a:schemeClr val="accent6"/>
        </a:solidFill>
        <a:ln w="25400">
          <a:noFill/>
        </a:ln>
      </c:spPr>
    </c:plotArea>
    <c:plotVisOnly val="1"/>
    <c:dispBlanksAs val="gap"/>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lang val="pt-PT"/>
  <c:chart>
    <c:autoTitleDeleted val="1"/>
    <c:plotArea>
      <c:layout>
        <c:manualLayout>
          <c:layoutTarget val="inner"/>
          <c:xMode val="edge"/>
          <c:yMode val="edge"/>
          <c:x val="5.5617352614015575E-3"/>
          <c:y val="0"/>
          <c:w val="0.98998887652959178"/>
          <c:h val="0.57699714017843762"/>
        </c:manualLayout>
      </c:layout>
      <c:lineChart>
        <c:grouping val="standard"/>
        <c:ser>
          <c:idx val="0"/>
          <c:order val="0"/>
          <c:spPr>
            <a:ln>
              <a:noFill/>
            </a:ln>
          </c:spPr>
          <c:dLbls>
            <c:dLbl>
              <c:idx val="0"/>
              <c:layout>
                <c:manualLayout>
                  <c:x val="-3.2906904434498521E-2"/>
                  <c:y val="-1.2759863479323619E-2"/>
                </c:manualLayout>
              </c:layout>
              <c:showVal val="1"/>
            </c:dLbl>
            <c:dLbl>
              <c:idx val="1"/>
              <c:layout>
                <c:manualLayout>
                  <c:x val="-3.7912524560681289E-2"/>
                  <c:y val="-7.272069491250182E-3"/>
                </c:manualLayout>
              </c:layout>
              <c:showVal val="1"/>
            </c:dLbl>
            <c:dLbl>
              <c:idx val="2"/>
              <c:layout>
                <c:manualLayout>
                  <c:x val="-4.0693333800460724E-2"/>
                  <c:y val="-1.1368757514942427E-2"/>
                </c:manualLayout>
              </c:layout>
              <c:showVal val="1"/>
            </c:dLbl>
            <c:dLbl>
              <c:idx val="3"/>
              <c:layout>
                <c:manualLayout>
                  <c:x val="-4.0137218665241926E-2"/>
                  <c:y val="-9.204391059214518E-3"/>
                </c:manualLayout>
              </c:layout>
              <c:showVal val="1"/>
            </c:dLbl>
            <c:dLbl>
              <c:idx val="4"/>
              <c:layout>
                <c:manualLayout>
                  <c:x val="-3.9580986748180398E-2"/>
                  <c:y val="-8.0836194058725407E-3"/>
                </c:manualLayout>
              </c:layout>
              <c:showVal val="1"/>
            </c:dLbl>
            <c:dLbl>
              <c:idx val="5"/>
              <c:layout>
                <c:manualLayout>
                  <c:x val="-4.0137218665241919E-2"/>
                  <c:y val="-9.6292280683967311E-3"/>
                </c:manualLayout>
              </c:layout>
              <c:showVal val="1"/>
            </c:dLbl>
            <c:dLbl>
              <c:idx val="6"/>
              <c:layout>
                <c:manualLayout>
                  <c:x val="-4.0693333800460724E-2"/>
                  <c:y val="-1.0711699074094298E-2"/>
                </c:manualLayout>
              </c:layout>
              <c:showVal val="1"/>
            </c:dLbl>
            <c:dLbl>
              <c:idx val="7"/>
              <c:layout>
                <c:manualLayout>
                  <c:x val="-3.9024871612961615E-2"/>
                  <c:y val="-1.0557031056413977E-2"/>
                </c:manualLayout>
              </c:layout>
              <c:showVal val="1"/>
            </c:dLbl>
            <c:dLbl>
              <c:idx val="8"/>
              <c:layout>
                <c:manualLayout>
                  <c:x val="-4.0693333800460724E-2"/>
                  <c:y val="-1.2991674674859661E-2"/>
                </c:manualLayout>
              </c:layout>
              <c:showVal val="1"/>
            </c:dLbl>
            <c:dLbl>
              <c:idx val="9"/>
              <c:layout>
                <c:manualLayout>
                  <c:x val="-4.0137218665241954E-2"/>
                  <c:y val="-1.4499227606331926E-2"/>
                </c:manualLayout>
              </c:layout>
              <c:showVal val="1"/>
            </c:dLbl>
            <c:dLbl>
              <c:idx val="10"/>
              <c:layout>
                <c:manualLayout>
                  <c:x val="-4.0693333800460724E-2"/>
                  <c:y val="-9.204391059214518E-3"/>
                </c:manualLayout>
              </c:layout>
              <c:showVal val="1"/>
            </c:dLbl>
            <c:dLbl>
              <c:idx val="11"/>
              <c:layout>
                <c:manualLayout>
                  <c:x val="-4.0137218665241892E-2"/>
                  <c:y val="-1.3184808659721861E-2"/>
                </c:manualLayout>
              </c:layout>
              <c:showVal val="1"/>
            </c:dLbl>
            <c:dLbl>
              <c:idx val="12"/>
              <c:layout>
                <c:manualLayout>
                  <c:x val="-4.0693333800460814E-2"/>
                  <c:y val="-1.0247734819580821E-2"/>
                </c:manualLayout>
              </c:layout>
              <c:showVal val="1"/>
            </c:dLbl>
            <c:dLbl>
              <c:idx val="13"/>
              <c:layout>
                <c:manualLayout>
                  <c:x val="-3.9024871612961635E-2"/>
                  <c:y val="-5.8031366221283024E-3"/>
                </c:manualLayout>
              </c:layout>
              <c:showVal val="1"/>
            </c:dLbl>
            <c:dLbl>
              <c:idx val="14"/>
              <c:layout>
                <c:manualLayout>
                  <c:x val="-3.9580986748180363E-2"/>
                  <c:y val="-8.3156469438429807E-3"/>
                </c:manualLayout>
              </c:layout>
              <c:showVal val="1"/>
            </c:dLbl>
            <c:dLbl>
              <c:idx val="15"/>
              <c:layout>
                <c:manualLayout>
                  <c:x val="-4.3474259822082827E-2"/>
                  <c:y val="-3.9483684681477296E-3"/>
                </c:manualLayout>
              </c:layout>
              <c:showVal val="1"/>
            </c:dLbl>
            <c:dLbl>
              <c:idx val="16"/>
              <c:layout>
                <c:manualLayout>
                  <c:x val="-3.9580986748180357E-2"/>
                  <c:y val="-6.2669753556319494E-3"/>
                </c:manualLayout>
              </c:layout>
              <c:showVal val="1"/>
            </c:dLbl>
            <c:dLbl>
              <c:idx val="17"/>
              <c:layout>
                <c:manualLayout>
                  <c:x val="-4.0137218665241961E-2"/>
                  <c:y val="-1.2760028798864335E-2"/>
                </c:manualLayout>
              </c:layout>
              <c:showVal val="1"/>
            </c:dLbl>
            <c:dLbl>
              <c:idx val="18"/>
              <c:layout>
                <c:manualLayout>
                  <c:x val="-4.0693333800460724E-2"/>
                  <c:y val="-7.0400705274413083E-3"/>
                </c:manualLayout>
              </c:layout>
              <c:showVal val="1"/>
            </c:dLbl>
            <c:dLbl>
              <c:idx val="19"/>
              <c:layout>
                <c:manualLayout>
                  <c:x val="-1.5829845223481423E-2"/>
                  <c:y val="-1.078898493029379E-2"/>
                </c:manualLayout>
              </c:layout>
              <c:showVal val="1"/>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Val val="1"/>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98.96</c:v>
                </c:pt>
                <c:pt idx="1">
                  <c:v>88.82</c:v>
                </c:pt>
                <c:pt idx="2">
                  <c:v>95.89</c:v>
                </c:pt>
                <c:pt idx="3">
                  <c:v>99.06</c:v>
                </c:pt>
                <c:pt idx="4">
                  <c:v>90.84</c:v>
                </c:pt>
                <c:pt idx="5">
                  <c:v>103.78</c:v>
                </c:pt>
                <c:pt idx="6">
                  <c:v>90.61</c:v>
                </c:pt>
                <c:pt idx="7">
                  <c:v>96.06</c:v>
                </c:pt>
                <c:pt idx="8">
                  <c:v>90.34</c:v>
                </c:pt>
                <c:pt idx="9">
                  <c:v>98.78</c:v>
                </c:pt>
                <c:pt idx="10">
                  <c:v>94.73</c:v>
                </c:pt>
                <c:pt idx="11">
                  <c:v>91.24</c:v>
                </c:pt>
                <c:pt idx="12">
                  <c:v>93.43</c:v>
                </c:pt>
                <c:pt idx="13">
                  <c:v>94.2</c:v>
                </c:pt>
                <c:pt idx="14">
                  <c:v>100.99</c:v>
                </c:pt>
                <c:pt idx="15">
                  <c:v>102.19</c:v>
                </c:pt>
                <c:pt idx="16">
                  <c:v>98.27</c:v>
                </c:pt>
                <c:pt idx="17">
                  <c:v>94.24</c:v>
                </c:pt>
                <c:pt idx="18">
                  <c:v>68.569999999999993</c:v>
                </c:pt>
                <c:pt idx="19">
                  <c:v>88.69</c:v>
                </c:pt>
              </c:numCache>
            </c:numRef>
          </c:val>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92.81</c:v>
                </c:pt>
                <c:pt idx="1">
                  <c:v>92.81</c:v>
                </c:pt>
                <c:pt idx="2">
                  <c:v>92.81</c:v>
                </c:pt>
                <c:pt idx="3">
                  <c:v>92.81</c:v>
                </c:pt>
                <c:pt idx="4">
                  <c:v>92.81</c:v>
                </c:pt>
                <c:pt idx="5">
                  <c:v>92.81</c:v>
                </c:pt>
                <c:pt idx="6">
                  <c:v>92.81</c:v>
                </c:pt>
                <c:pt idx="7">
                  <c:v>92.81</c:v>
                </c:pt>
                <c:pt idx="8">
                  <c:v>92.81</c:v>
                </c:pt>
                <c:pt idx="9">
                  <c:v>92.81</c:v>
                </c:pt>
                <c:pt idx="10">
                  <c:v>92.81</c:v>
                </c:pt>
                <c:pt idx="11">
                  <c:v>92.81</c:v>
                </c:pt>
                <c:pt idx="12">
                  <c:v>92.81</c:v>
                </c:pt>
                <c:pt idx="13">
                  <c:v>92.81</c:v>
                </c:pt>
                <c:pt idx="14">
                  <c:v>92.81</c:v>
                </c:pt>
                <c:pt idx="15">
                  <c:v>92.81</c:v>
                </c:pt>
                <c:pt idx="16">
                  <c:v>92.81</c:v>
                </c:pt>
                <c:pt idx="17">
                  <c:v>92.81</c:v>
                </c:pt>
                <c:pt idx="18">
                  <c:v>92.81</c:v>
                </c:pt>
                <c:pt idx="19">
                  <c:v>92.81</c:v>
                </c:pt>
              </c:numCache>
            </c:numRef>
          </c:val>
        </c:ser>
        <c:marker val="1"/>
        <c:axId val="91851008"/>
        <c:axId val="100958208"/>
      </c:lineChart>
      <c:catAx>
        <c:axId val="91851008"/>
        <c:scaling>
          <c:orientation val="minMax"/>
        </c:scaling>
        <c:axPos val="b"/>
        <c:numFmt formatCode="General" sourceLinked="1"/>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00958208"/>
        <c:crosses val="autoZero"/>
        <c:auto val="1"/>
        <c:lblAlgn val="ctr"/>
        <c:lblOffset val="100"/>
        <c:tickLblSkip val="1"/>
        <c:tickMarkSkip val="1"/>
      </c:catAx>
      <c:valAx>
        <c:axId val="100958208"/>
        <c:scaling>
          <c:orientation val="minMax"/>
          <c:min val="50"/>
        </c:scaling>
        <c:axPos val="l"/>
        <c:numFmt formatCode="0.0" sourceLinked="1"/>
        <c:tickLblPos val="none"/>
        <c:spPr>
          <a:ln w="9525">
            <a:noFill/>
          </a:ln>
        </c:spPr>
        <c:crossAx val="91851008"/>
        <c:crosses val="autoZero"/>
        <c:crossBetween val="between"/>
      </c:valAx>
      <c:spPr>
        <a:solidFill>
          <a:srgbClr val="EBF7FF"/>
        </a:solidFill>
        <a:ln w="25400">
          <a:noFill/>
        </a:ln>
      </c:spPr>
    </c:plotArea>
    <c:plotVisOnly val="1"/>
    <c:dispBlanksAs val="gap"/>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2222E-2"/>
        </c:manualLayout>
      </c:layout>
      <c:spPr>
        <a:noFill/>
        <a:ln w="25400">
          <a:noFill/>
        </a:ln>
      </c:spPr>
    </c:title>
    <c:plotArea>
      <c:layout>
        <c:manualLayout>
          <c:layoutTarget val="inner"/>
          <c:xMode val="edge"/>
          <c:yMode val="edge"/>
          <c:x val="8.5106382978723707E-2"/>
          <c:y val="0.1263736263735962"/>
          <c:w val="0.9027355623100306"/>
          <c:h val="0.60989010989010994"/>
        </c:manualLayout>
      </c:layout>
      <c:lineChart>
        <c:grouping val="standard"/>
        <c:ser>
          <c:idx val="0"/>
          <c:order val="0"/>
          <c:tx>
            <c:v>perp desemp</c:v>
          </c:tx>
          <c:spPr>
            <a:ln w="25400">
              <a:solidFill>
                <a:schemeClr val="bg1">
                  <a:lumMod val="65000"/>
                </a:schemeClr>
              </a:solidFill>
              <a:prstDash val="solid"/>
            </a:ln>
          </c:spPr>
          <c:marker>
            <c:symbol val="none"/>
          </c:marker>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60.112499999999983</c:v>
              </c:pt>
              <c:pt idx="1">
                <c:v>63.629166666666642</c:v>
              </c:pt>
              <c:pt idx="2">
                <c:v>66.712499999999991</c:v>
              </c:pt>
              <c:pt idx="3">
                <c:v>68.012500000000003</c:v>
              </c:pt>
              <c:pt idx="4">
                <c:v>65.762500000000003</c:v>
              </c:pt>
              <c:pt idx="5">
                <c:v>62.945833333333326</c:v>
              </c:pt>
              <c:pt idx="6">
                <c:v>59.212500000000013</c:v>
              </c:pt>
              <c:pt idx="7">
                <c:v>56.329166666666623</c:v>
              </c:pt>
              <c:pt idx="8">
                <c:v>54.862500000000004</c:v>
              </c:pt>
              <c:pt idx="9">
                <c:v>55.112500000000004</c:v>
              </c:pt>
              <c:pt idx="10">
                <c:v>56.329166666666623</c:v>
              </c:pt>
              <c:pt idx="11">
                <c:v>56.729166666666636</c:v>
              </c:pt>
              <c:pt idx="12">
                <c:v>57.629166666666642</c:v>
              </c:pt>
              <c:pt idx="13">
                <c:v>58.079166666666623</c:v>
              </c:pt>
              <c:pt idx="14">
                <c:v>58.26250000000001</c:v>
              </c:pt>
              <c:pt idx="15">
                <c:v>57.612500000000004</c:v>
              </c:pt>
              <c:pt idx="16">
                <c:v>55.395833333333314</c:v>
              </c:pt>
              <c:pt idx="17">
                <c:v>50.179166666666625</c:v>
              </c:pt>
              <c:pt idx="18">
                <c:v>44.245833333333316</c:v>
              </c:pt>
              <c:pt idx="19">
                <c:v>40.245833333333316</c:v>
              </c:pt>
              <c:pt idx="20">
                <c:v>41.012499999999989</c:v>
              </c:pt>
              <c:pt idx="21">
                <c:v>43.879166666666627</c:v>
              </c:pt>
              <c:pt idx="22">
                <c:v>47.395833333333321</c:v>
              </c:pt>
              <c:pt idx="23">
                <c:v>49.412499999999987</c:v>
              </c:pt>
              <c:pt idx="24">
                <c:v>50.945833333333304</c:v>
              </c:pt>
              <c:pt idx="25">
                <c:v>50.295833333333313</c:v>
              </c:pt>
              <c:pt idx="26">
                <c:v>47.729166666666636</c:v>
              </c:pt>
              <c:pt idx="27">
                <c:v>44.245833333333316</c:v>
              </c:pt>
              <c:pt idx="28">
                <c:v>42.345833333333324</c:v>
              </c:pt>
              <c:pt idx="29">
                <c:v>44.895833333333321</c:v>
              </c:pt>
              <c:pt idx="30">
                <c:v>49.27916666666664</c:v>
              </c:pt>
              <c:pt idx="31">
                <c:v>52.095833333333331</c:v>
              </c:pt>
              <c:pt idx="32">
                <c:v>52.595833333333331</c:v>
              </c:pt>
              <c:pt idx="33">
                <c:v>51.895833333333321</c:v>
              </c:pt>
              <c:pt idx="34">
                <c:v>53.112500000000004</c:v>
              </c:pt>
              <c:pt idx="35">
                <c:v>54.429166666666625</c:v>
              </c:pt>
              <c:pt idx="36">
                <c:v>55.212499999999999</c:v>
              </c:pt>
              <c:pt idx="37">
                <c:v>54.495833333333316</c:v>
              </c:pt>
              <c:pt idx="38">
                <c:v>51.479166666666629</c:v>
              </c:pt>
              <c:pt idx="39">
                <c:v>48.979166666666629</c:v>
              </c:pt>
              <c:pt idx="40">
                <c:v>46.579166666666623</c:v>
              </c:pt>
              <c:pt idx="41">
                <c:v>46.162500000000009</c:v>
              </c:pt>
              <c:pt idx="42">
                <c:v>45.145833333333314</c:v>
              </c:pt>
              <c:pt idx="43">
                <c:v>43.27916666666664</c:v>
              </c:pt>
              <c:pt idx="44">
                <c:v>40.962499999999999</c:v>
              </c:pt>
              <c:pt idx="45">
                <c:v>40.245833333333316</c:v>
              </c:pt>
              <c:pt idx="46">
                <c:v>40.245833333333316</c:v>
              </c:pt>
              <c:pt idx="47">
                <c:v>40.26250000000001</c:v>
              </c:pt>
              <c:pt idx="48">
                <c:v>39.27916666666664</c:v>
              </c:pt>
              <c:pt idx="49">
                <c:v>38.912500000000001</c:v>
              </c:pt>
              <c:pt idx="50">
                <c:v>41.462500000000006</c:v>
              </c:pt>
              <c:pt idx="51">
                <c:v>42.295833333333341</c:v>
              </c:pt>
              <c:pt idx="52">
                <c:v>41.845833333333324</c:v>
              </c:pt>
              <c:pt idx="53">
                <c:v>41.295833333333341</c:v>
              </c:pt>
              <c:pt idx="54">
                <c:v>41.512500000000003</c:v>
              </c:pt>
              <c:pt idx="55">
                <c:v>43.045833333333327</c:v>
              </c:pt>
              <c:pt idx="56">
                <c:v>43.629166666666642</c:v>
              </c:pt>
              <c:pt idx="57">
                <c:v>44.912500000000001</c:v>
              </c:pt>
              <c:pt idx="58">
                <c:v>45.595833333333331</c:v>
              </c:pt>
              <c:pt idx="59">
                <c:v>46.229166666666636</c:v>
              </c:pt>
              <c:pt idx="60">
                <c:v>47.545833333333306</c:v>
              </c:pt>
              <c:pt idx="61">
                <c:v>48.729166666666636</c:v>
              </c:pt>
              <c:pt idx="62">
                <c:v>47.562499999999993</c:v>
              </c:pt>
              <c:pt idx="63">
                <c:v>46.079166666666623</c:v>
              </c:pt>
              <c:pt idx="64">
                <c:v>46.352777777777753</c:v>
              </c:pt>
              <c:pt idx="65">
                <c:v>48.093055555555551</c:v>
              </c:pt>
              <c:pt idx="66">
                <c:v>50.816666666666613</c:v>
              </c:pt>
              <c:pt idx="67">
                <c:v>49.333333333333336</c:v>
              </c:pt>
              <c:pt idx="68">
                <c:v>45.483333333333327</c:v>
              </c:pt>
              <c:pt idx="69">
                <c:v>45.300000000000004</c:v>
              </c:pt>
              <c:pt idx="70">
                <c:v>51.849999999999994</c:v>
              </c:pt>
              <c:pt idx="71">
                <c:v>61.083333333333336</c:v>
              </c:pt>
              <c:pt idx="72">
                <c:v>68.899999999999991</c:v>
              </c:pt>
              <c:pt idx="73">
                <c:v>76.099999999999994</c:v>
              </c:pt>
              <c:pt idx="74">
                <c:v>79.783333333333289</c:v>
              </c:pt>
              <c:pt idx="75">
                <c:v>78.400000000000006</c:v>
              </c:pt>
              <c:pt idx="76">
                <c:v>73.800000000000011</c:v>
              </c:pt>
              <c:pt idx="77">
                <c:v>69.983333333333306</c:v>
              </c:pt>
              <c:pt idx="78">
                <c:v>64.0833333333333</c:v>
              </c:pt>
              <c:pt idx="79">
                <c:v>57.733333333333341</c:v>
              </c:pt>
              <c:pt idx="80">
                <c:v>52.5</c:v>
              </c:pt>
              <c:pt idx="81">
                <c:v>50.25</c:v>
              </c:pt>
              <c:pt idx="82">
                <c:v>51.35</c:v>
              </c:pt>
              <c:pt idx="83">
                <c:v>54.266666666666644</c:v>
              </c:pt>
              <c:pt idx="84">
                <c:v>56.05</c:v>
              </c:pt>
              <c:pt idx="85">
                <c:v>56.666666666666636</c:v>
              </c:pt>
              <c:pt idx="86">
                <c:v>56.016666666666616</c:v>
              </c:pt>
              <c:pt idx="87">
                <c:v>55.383333333333326</c:v>
              </c:pt>
              <c:pt idx="88">
                <c:v>54.616666666666632</c:v>
              </c:pt>
              <c:pt idx="89">
                <c:v>54.866666666666632</c:v>
              </c:pt>
              <c:pt idx="90">
                <c:v>56.566666666666627</c:v>
              </c:pt>
              <c:pt idx="91">
                <c:v>55.5</c:v>
              </c:pt>
              <c:pt idx="92">
                <c:v>52.483333333333327</c:v>
              </c:pt>
              <c:pt idx="93">
                <c:v>53.733333333333341</c:v>
              </c:pt>
              <c:pt idx="94">
                <c:v>57.100000000000009</c:v>
              </c:pt>
              <c:pt idx="95">
                <c:v>62.266666666666644</c:v>
              </c:pt>
              <c:pt idx="96">
                <c:v>63.316666666666613</c:v>
              </c:pt>
              <c:pt idx="97">
                <c:v>62.1</c:v>
              </c:pt>
              <c:pt idx="98">
                <c:v>60.6</c:v>
              </c:pt>
              <c:pt idx="99">
                <c:v>60.933333333333337</c:v>
              </c:pt>
              <c:pt idx="100">
                <c:v>61.916666666666622</c:v>
              </c:pt>
              <c:pt idx="101">
                <c:v>63.533333333333331</c:v>
              </c:pt>
              <c:pt idx="102">
                <c:v>63.216666666666626</c:v>
              </c:pt>
              <c:pt idx="103">
                <c:v>63.733333333333341</c:v>
              </c:pt>
              <c:pt idx="104">
                <c:v>64.566666666666663</c:v>
              </c:pt>
              <c:pt idx="105">
                <c:v>67.133333333333269</c:v>
              </c:pt>
              <c:pt idx="106">
                <c:v>70.666666666666671</c:v>
              </c:pt>
              <c:pt idx="107">
                <c:v>72.849999999999994</c:v>
              </c:pt>
              <c:pt idx="108">
                <c:v>74.05</c:v>
              </c:pt>
              <c:pt idx="109">
                <c:v>74.483333333333306</c:v>
              </c:pt>
              <c:pt idx="110">
                <c:v>74.466666666666697</c:v>
              </c:pt>
              <c:pt idx="111">
                <c:v>72.816666666666663</c:v>
              </c:pt>
              <c:pt idx="112">
                <c:v>71.533333333333289</c:v>
              </c:pt>
              <c:pt idx="113">
                <c:v>69.849999999999994</c:v>
              </c:pt>
              <c:pt idx="114">
                <c:v>68.983333333333306</c:v>
              </c:pt>
              <c:pt idx="115">
                <c:v>67.2</c:v>
              </c:pt>
              <c:pt idx="116">
                <c:v>67.983333333333306</c:v>
              </c:pt>
              <c:pt idx="117">
                <c:v>70.95</c:v>
              </c:pt>
              <c:pt idx="118">
                <c:v>72.883333333333297</c:v>
              </c:pt>
              <c:pt idx="119">
                <c:v>74.11666666666666</c:v>
              </c:pt>
              <c:pt idx="120">
                <c:v>72.850000000000009</c:v>
              </c:pt>
              <c:pt idx="121">
                <c:v>71.95</c:v>
              </c:pt>
              <c:pt idx="122">
                <c:v>70.683333333333294</c:v>
              </c:pt>
              <c:pt idx="123">
                <c:v>68.983333333333306</c:v>
              </c:pt>
              <c:pt idx="124">
                <c:v>68.550000000000011</c:v>
              </c:pt>
              <c:pt idx="125">
                <c:v>66.95</c:v>
              </c:pt>
              <c:pt idx="126">
                <c:v>63.983333333333341</c:v>
              </c:pt>
              <c:pt idx="127">
                <c:v>58.033333333333331</c:v>
              </c:pt>
              <c:pt idx="128">
                <c:v>50.883333333333326</c:v>
              </c:pt>
              <c:pt idx="129">
                <c:v>46.35</c:v>
              </c:pt>
              <c:pt idx="130">
                <c:v>43.116666666666639</c:v>
              </c:pt>
              <c:pt idx="131">
                <c:v>39.833333333333336</c:v>
              </c:pt>
              <c:pt idx="132">
                <c:v>32.65</c:v>
              </c:pt>
              <c:pt idx="133">
                <c:v>24.883333333333319</c:v>
              </c:pt>
              <c:pt idx="134">
                <c:v>22.150000000000009</c:v>
              </c:pt>
              <c:pt idx="135">
                <c:v>22.25</c:v>
              </c:pt>
              <c:pt idx="136">
                <c:v>21.766666666666666</c:v>
              </c:pt>
              <c:pt idx="137">
                <c:v>16.816666666666674</c:v>
              </c:pt>
              <c:pt idx="138">
                <c:v>13.066666666666674</c:v>
              </c:pt>
              <c:pt idx="139">
                <c:v>12.5</c:v>
              </c:pt>
              <c:pt idx="140">
                <c:v>13.416666666666671</c:v>
              </c:pt>
              <c:pt idx="141">
                <c:v>14.200000000000001</c:v>
              </c:pt>
              <c:pt idx="142">
                <c:v>12.816666666666672</c:v>
              </c:pt>
              <c:pt idx="143">
                <c:v>13.666666666666671</c:v>
              </c:pt>
              <c:pt idx="144">
                <c:v>14.433333333333335</c:v>
              </c:pt>
              <c:pt idx="145">
                <c:v>15.516666666666675</c:v>
              </c:pt>
              <c:pt idx="146">
                <c:v>12.366666666666674</c:v>
              </c:pt>
              <c:pt idx="147">
                <c:v>12.816666666666674</c:v>
              </c:pt>
            </c:numLit>
          </c:val>
        </c:ser>
        <c:ser>
          <c:idx val="1"/>
          <c:order val="1"/>
          <c:tx>
            <c:v>iconfianca</c:v>
          </c:tx>
          <c:spPr>
            <a:ln w="25400">
              <a:solidFill>
                <a:schemeClr val="accent2"/>
              </a:solidFill>
              <a:prstDash val="solid"/>
            </a:ln>
          </c:spPr>
          <c:marker>
            <c:symbol val="none"/>
          </c:marker>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-36.239583333333329</c:v>
              </c:pt>
              <c:pt idx="1">
                <c:v>-37.539583333333326</c:v>
              </c:pt>
              <c:pt idx="2">
                <c:v>-39.53125</c:v>
              </c:pt>
              <c:pt idx="3">
                <c:v>-40.222916666666656</c:v>
              </c:pt>
              <c:pt idx="4">
                <c:v>-39.418750000000003</c:v>
              </c:pt>
              <c:pt idx="5">
                <c:v>-37.381249999999994</c:v>
              </c:pt>
              <c:pt idx="6">
                <c:v>-35.293750000000017</c:v>
              </c:pt>
              <c:pt idx="7">
                <c:v>-33.797916666666644</c:v>
              </c:pt>
              <c:pt idx="8">
                <c:v>-32.797916666666652</c:v>
              </c:pt>
              <c:pt idx="9">
                <c:v>-30.32708333333332</c:v>
              </c:pt>
              <c:pt idx="10">
                <c:v>-29.356249999999992</c:v>
              </c:pt>
              <c:pt idx="11">
                <c:v>-28.485416666666655</c:v>
              </c:pt>
              <c:pt idx="12">
                <c:v>-29.993749999999977</c:v>
              </c:pt>
              <c:pt idx="13">
                <c:v>-30.02291666666666</c:v>
              </c:pt>
              <c:pt idx="14">
                <c:v>-30.268749999999976</c:v>
              </c:pt>
              <c:pt idx="15">
                <c:v>-30.768749999999976</c:v>
              </c:pt>
              <c:pt idx="16">
                <c:v>-30.706249999999983</c:v>
              </c:pt>
              <c:pt idx="17">
                <c:v>-29.318749999999984</c:v>
              </c:pt>
              <c:pt idx="18">
                <c:v>-27.193749999999984</c:v>
              </c:pt>
              <c:pt idx="19">
                <c:v>-25.756249999999984</c:v>
              </c:pt>
              <c:pt idx="20">
                <c:v>-25.877083333333321</c:v>
              </c:pt>
              <c:pt idx="21">
                <c:v>-27.085416666666656</c:v>
              </c:pt>
              <c:pt idx="22">
                <c:v>-28.668749999999978</c:v>
              </c:pt>
              <c:pt idx="23">
                <c:v>-30.164583333333319</c:v>
              </c:pt>
              <c:pt idx="24">
                <c:v>-30.822916666666657</c:v>
              </c:pt>
              <c:pt idx="25">
                <c:v>-30.281249999999986</c:v>
              </c:pt>
              <c:pt idx="26">
                <c:v>-28.243749999999977</c:v>
              </c:pt>
              <c:pt idx="27">
                <c:v>-25.668749999999978</c:v>
              </c:pt>
              <c:pt idx="28">
                <c:v>-24.389583333333313</c:v>
              </c:pt>
              <c:pt idx="29">
                <c:v>-27.602083333333322</c:v>
              </c:pt>
              <c:pt idx="30">
                <c:v>-32.056249999999999</c:v>
              </c:pt>
              <c:pt idx="31">
                <c:v>-35.702083333333327</c:v>
              </c:pt>
              <c:pt idx="32">
                <c:v>-35.910416666666627</c:v>
              </c:pt>
              <c:pt idx="33">
                <c:v>-35.272916666666653</c:v>
              </c:pt>
              <c:pt idx="34">
                <c:v>-34.977083333333304</c:v>
              </c:pt>
              <c:pt idx="35">
                <c:v>-34.947916666666629</c:v>
              </c:pt>
              <c:pt idx="36">
                <c:v>-35.168750000000017</c:v>
              </c:pt>
              <c:pt idx="37">
                <c:v>-34.039583333333326</c:v>
              </c:pt>
              <c:pt idx="38">
                <c:v>-31.785416666666659</c:v>
              </c:pt>
              <c:pt idx="39">
                <c:v>-30.131249999999991</c:v>
              </c:pt>
              <c:pt idx="40">
                <c:v>-29.806249999999984</c:v>
              </c:pt>
              <c:pt idx="41">
                <c:v>-30.181249999999984</c:v>
              </c:pt>
              <c:pt idx="42">
                <c:v>-29.764583333333313</c:v>
              </c:pt>
              <c:pt idx="43">
                <c:v>-28.02291666666666</c:v>
              </c:pt>
              <c:pt idx="44">
                <c:v>-25.864583333333318</c:v>
              </c:pt>
              <c:pt idx="45">
                <c:v>-24.643749999999983</c:v>
              </c:pt>
              <c:pt idx="46">
                <c:v>-24.952083333333313</c:v>
              </c:pt>
              <c:pt idx="47">
                <c:v>-25.010416666666668</c:v>
              </c:pt>
              <c:pt idx="48">
                <c:v>-25.331250000000008</c:v>
              </c:pt>
              <c:pt idx="49">
                <c:v>-25.393750000000001</c:v>
              </c:pt>
              <c:pt idx="50">
                <c:v>-27.193749999999984</c:v>
              </c:pt>
              <c:pt idx="51">
                <c:v>-27.40625</c:v>
              </c:pt>
              <c:pt idx="52">
                <c:v>-27.01458333333332</c:v>
              </c:pt>
              <c:pt idx="53">
                <c:v>-26.84791666666667</c:v>
              </c:pt>
              <c:pt idx="54">
                <c:v>-27.189583333333314</c:v>
              </c:pt>
              <c:pt idx="55">
                <c:v>-28.572916666666668</c:v>
              </c:pt>
              <c:pt idx="56">
                <c:v>-29.51458333333332</c:v>
              </c:pt>
              <c:pt idx="57">
                <c:v>-30.772916666666664</c:v>
              </c:pt>
              <c:pt idx="58">
                <c:v>-31.893749999999983</c:v>
              </c:pt>
              <c:pt idx="59">
                <c:v>-33.239583333333329</c:v>
              </c:pt>
              <c:pt idx="60">
                <c:v>-35.439583333333324</c:v>
              </c:pt>
              <c:pt idx="61">
                <c:v>-36.522916666666646</c:v>
              </c:pt>
              <c:pt idx="62">
                <c:v>-36.918750000000003</c:v>
              </c:pt>
              <c:pt idx="63">
                <c:v>-35.777083333333316</c:v>
              </c:pt>
              <c:pt idx="64">
                <c:v>-35.298611111111121</c:v>
              </c:pt>
              <c:pt idx="65">
                <c:v>-37.486805555555542</c:v>
              </c:pt>
              <c:pt idx="66">
                <c:v>-40.291666666666636</c:v>
              </c:pt>
              <c:pt idx="67">
                <c:v>-40.491666666666632</c:v>
              </c:pt>
              <c:pt idx="68">
                <c:v>-36.5</c:v>
              </c:pt>
              <c:pt idx="69">
                <c:v>-35.287500000000001</c:v>
              </c:pt>
              <c:pt idx="70">
                <c:v>-37.529166666666647</c:v>
              </c:pt>
              <c:pt idx="71">
                <c:v>-42.662500000000016</c:v>
              </c:pt>
              <c:pt idx="72">
                <c:v>-46.062500000000014</c:v>
              </c:pt>
              <c:pt idx="73">
                <c:v>-49.995833333333337</c:v>
              </c:pt>
              <c:pt idx="74">
                <c:v>-51.020833333333336</c:v>
              </c:pt>
              <c:pt idx="75">
                <c:v>-49.458333333333336</c:v>
              </c:pt>
              <c:pt idx="76">
                <c:v>-46.212500000000013</c:v>
              </c:pt>
              <c:pt idx="77">
                <c:v>-43.45416666666663</c:v>
              </c:pt>
              <c:pt idx="78">
                <c:v>-39.333333333333336</c:v>
              </c:pt>
              <c:pt idx="79">
                <c:v>-34.333333333333329</c:v>
              </c:pt>
              <c:pt idx="80">
                <c:v>-29.48749999999999</c:v>
              </c:pt>
              <c:pt idx="81">
                <c:v>-27</c:v>
              </c:pt>
              <c:pt idx="82">
                <c:v>-27.350000000000005</c:v>
              </c:pt>
              <c:pt idx="83">
                <c:v>-30.037500000000005</c:v>
              </c:pt>
              <c:pt idx="84">
                <c:v>-32.266666666666644</c:v>
              </c:pt>
              <c:pt idx="85">
                <c:v>-34.379166666666642</c:v>
              </c:pt>
              <c:pt idx="86">
                <c:v>-37.025000000000013</c:v>
              </c:pt>
              <c:pt idx="87">
                <c:v>-36.670833333333327</c:v>
              </c:pt>
              <c:pt idx="88">
                <c:v>-38.325000000000003</c:v>
              </c:pt>
              <c:pt idx="89">
                <c:v>-40.083333333333336</c:v>
              </c:pt>
              <c:pt idx="90">
                <c:v>-41.958333333333336</c:v>
              </c:pt>
              <c:pt idx="91">
                <c:v>-40.354166666666622</c:v>
              </c:pt>
              <c:pt idx="92">
                <c:v>-37.425000000000011</c:v>
              </c:pt>
              <c:pt idx="93">
                <c:v>-40.012500000000003</c:v>
              </c:pt>
              <c:pt idx="94">
                <c:v>-44.875</c:v>
              </c:pt>
              <c:pt idx="95">
                <c:v>-50.158333333333331</c:v>
              </c:pt>
              <c:pt idx="96">
                <c:v>-50.64166666666663</c:v>
              </c:pt>
              <c:pt idx="97">
                <c:v>-49.066666666666627</c:v>
              </c:pt>
              <c:pt idx="98">
                <c:v>-48.404166666666633</c:v>
              </c:pt>
              <c:pt idx="99">
                <c:v>-49.470833333333324</c:v>
              </c:pt>
              <c:pt idx="100">
                <c:v>-50.275000000000013</c:v>
              </c:pt>
              <c:pt idx="101">
                <c:v>-50.666666666666629</c:v>
              </c:pt>
              <c:pt idx="102">
                <c:v>-49.120833333333337</c:v>
              </c:pt>
              <c:pt idx="103">
                <c:v>-49.129166666666642</c:v>
              </c:pt>
              <c:pt idx="104">
                <c:v>-50.8125</c:v>
              </c:pt>
              <c:pt idx="105">
                <c:v>-52.95416666666663</c:v>
              </c:pt>
              <c:pt idx="106">
                <c:v>-55.95416666666663</c:v>
              </c:pt>
              <c:pt idx="107">
                <c:v>-56.795833333333341</c:v>
              </c:pt>
              <c:pt idx="108">
                <c:v>-57.054166666666632</c:v>
              </c:pt>
              <c:pt idx="109">
                <c:v>-55.787500000000001</c:v>
              </c:pt>
              <c:pt idx="110">
                <c:v>-54.491666666666639</c:v>
              </c:pt>
              <c:pt idx="111">
                <c:v>-53.329166666666644</c:v>
              </c:pt>
              <c:pt idx="112">
                <c:v>-52.604166666666636</c:v>
              </c:pt>
              <c:pt idx="113">
                <c:v>-51.537500000000001</c:v>
              </c:pt>
              <c:pt idx="114">
                <c:v>-50.375</c:v>
              </c:pt>
              <c:pt idx="115">
                <c:v>-49.225000000000016</c:v>
              </c:pt>
              <c:pt idx="116">
                <c:v>-51.445833333333326</c:v>
              </c:pt>
              <c:pt idx="117">
                <c:v>-55.279166666666647</c:v>
              </c:pt>
              <c:pt idx="118">
                <c:v>-58.966666666666633</c:v>
              </c:pt>
              <c:pt idx="119">
                <c:v>-59.766666666666644</c:v>
              </c:pt>
              <c:pt idx="120">
                <c:v>-58.662500000000016</c:v>
              </c:pt>
              <c:pt idx="121">
                <c:v>-56.329166666666644</c:v>
              </c:pt>
              <c:pt idx="122">
                <c:v>-55.341666666666619</c:v>
              </c:pt>
              <c:pt idx="123">
                <c:v>-54.179166666666639</c:v>
              </c:pt>
              <c:pt idx="124">
                <c:v>-54.99583333333333</c:v>
              </c:pt>
              <c:pt idx="125">
                <c:v>-53.875</c:v>
              </c:pt>
              <c:pt idx="126">
                <c:v>-52.733333333333341</c:v>
              </c:pt>
              <c:pt idx="127">
                <c:v>-49.012500000000003</c:v>
              </c:pt>
              <c:pt idx="128">
                <c:v>-45.279166666666647</c:v>
              </c:pt>
              <c:pt idx="129">
                <c:v>-42.833333333333336</c:v>
              </c:pt>
              <c:pt idx="130">
                <c:v>-41.825000000000003</c:v>
              </c:pt>
              <c:pt idx="131">
                <c:v>-40.4375</c:v>
              </c:pt>
              <c:pt idx="132">
                <c:v>-36.6875</c:v>
              </c:pt>
              <c:pt idx="133">
                <c:v>-32.566666666666642</c:v>
              </c:pt>
              <c:pt idx="134">
                <c:v>-30.733333333333317</c:v>
              </c:pt>
              <c:pt idx="135">
                <c:v>-30.258333333333319</c:v>
              </c:pt>
              <c:pt idx="136">
                <c:v>-29.387500000000003</c:v>
              </c:pt>
              <c:pt idx="137">
                <c:v>-27.616666666666678</c:v>
              </c:pt>
              <c:pt idx="138">
                <c:v>-25.324999999999999</c:v>
              </c:pt>
              <c:pt idx="139">
                <c:v>-25.5</c:v>
              </c:pt>
              <c:pt idx="140">
                <c:v>-24.595833333333314</c:v>
              </c:pt>
              <c:pt idx="141">
                <c:v>-23.991666666666664</c:v>
              </c:pt>
              <c:pt idx="142">
                <c:v>-22.270833333333318</c:v>
              </c:pt>
              <c:pt idx="143">
                <c:v>-22.345833333333314</c:v>
              </c:pt>
              <c:pt idx="144">
                <c:v>-21.900000000000002</c:v>
              </c:pt>
              <c:pt idx="145">
                <c:v>-21.212500000000002</c:v>
              </c:pt>
              <c:pt idx="146">
                <c:v>-19.216666666666676</c:v>
              </c:pt>
              <c:pt idx="147">
                <c:v>-19.370833333333323</c:v>
              </c:pt>
            </c:numLit>
          </c:val>
        </c:ser>
        <c:marker val="1"/>
        <c:axId val="134836992"/>
        <c:axId val="134838528"/>
      </c:lineChart>
      <c:catAx>
        <c:axId val="134836992"/>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4838528"/>
        <c:crosses val="autoZero"/>
        <c:auto val="1"/>
        <c:lblAlgn val="ctr"/>
        <c:lblOffset val="100"/>
        <c:tickLblSkip val="6"/>
        <c:tickMarkSkip val="1"/>
      </c:catAx>
      <c:valAx>
        <c:axId val="134838528"/>
        <c:scaling>
          <c:orientation val="minMax"/>
          <c:max val="85"/>
          <c:min val="-7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483699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spPr>
        <a:noFill/>
        <a:ln w="25400">
          <a:noFill/>
        </a:ln>
      </c:spPr>
    </c:title>
    <c:plotArea>
      <c:layout>
        <c:manualLayout>
          <c:layoutTarget val="inner"/>
          <c:xMode val="edge"/>
          <c:yMode val="edge"/>
          <c:x val="6.8862376120380514E-2"/>
          <c:y val="0.1612911694134819"/>
          <c:w val="0.91916302038942677"/>
          <c:h val="0.57527220387774058"/>
        </c:manualLayout>
      </c:layout>
      <c:lineChart>
        <c:grouping val="standard"/>
        <c:ser>
          <c:idx val="0"/>
          <c:order val="0"/>
          <c:tx>
            <c:v>Clima</c:v>
          </c:tx>
          <c:spPr>
            <a:ln w="25400">
              <a:solidFill>
                <a:schemeClr val="accent2"/>
              </a:solidFill>
              <a:prstDash val="solid"/>
            </a:ln>
          </c:spPr>
          <c:marker>
            <c:symbol val="none"/>
          </c:marker>
          <c:dLbls>
            <c:delete val="1"/>
          </c:dLbls>
          <c:cat>
            <c:strLit>
              <c:ptCount val="161"/>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pt idx="154">
                <c:v> </c:v>
              </c:pt>
              <c:pt idx="155">
                <c:v> </c:v>
              </c:pt>
              <c:pt idx="156">
                <c:v> </c:v>
              </c:pt>
              <c:pt idx="157">
                <c:v> </c:v>
              </c:pt>
              <c:pt idx="158">
                <c:v> </c:v>
              </c:pt>
              <c:pt idx="159">
                <c:v> </c:v>
              </c:pt>
              <c:pt idx="160">
                <c:v> </c:v>
              </c:pt>
            </c:strLit>
          </c:cat>
          <c:val>
            <c:numLit>
              <c:formatCode>0.0</c:formatCode>
              <c:ptCount val="154"/>
              <c:pt idx="0">
                <c:v>-0.5085601216765363</c:v>
              </c:pt>
              <c:pt idx="1">
                <c:v>-0.3475513674459908</c:v>
              </c:pt>
              <c:pt idx="2">
                <c:v>-0.49711839883239833</c:v>
              </c:pt>
              <c:pt idx="3">
                <c:v>-0.43433560770955604</c:v>
              </c:pt>
              <c:pt idx="4">
                <c:v>-0.68521303521425991</c:v>
              </c:pt>
              <c:pt idx="5">
                <c:v>-0.59953954000352316</c:v>
              </c:pt>
              <c:pt idx="6">
                <c:v>-0.52187084732477196</c:v>
              </c:pt>
              <c:pt idx="7">
                <c:v>-0.23999398238273653</c:v>
              </c:pt>
              <c:pt idx="8">
                <c:v>-4.2060682264425534E-3</c:v>
              </c:pt>
              <c:pt idx="9">
                <c:v>0.3067357307824698</c:v>
              </c:pt>
              <c:pt idx="10">
                <c:v>0.40844582638458155</c:v>
              </c:pt>
              <c:pt idx="11">
                <c:v>0.42328013523883989</c:v>
              </c:pt>
              <c:pt idx="12">
                <c:v>0.3242229485322371</c:v>
              </c:pt>
              <c:pt idx="13">
                <c:v>0.29366553165157833</c:v>
              </c:pt>
              <c:pt idx="14">
                <c:v>0.32560862364565379</c:v>
              </c:pt>
              <c:pt idx="15">
                <c:v>0.49934806491839634</c:v>
              </c:pt>
              <c:pt idx="16">
                <c:v>0.82227492620200182</c:v>
              </c:pt>
              <c:pt idx="17">
                <c:v>1.0278560716524963</c:v>
              </c:pt>
              <c:pt idx="18">
                <c:v>1.1438395853047139</c:v>
              </c:pt>
              <c:pt idx="19">
                <c:v>1.1805440140866577</c:v>
              </c:pt>
              <c:pt idx="20">
                <c:v>1.2181489839272086</c:v>
              </c:pt>
              <c:pt idx="21">
                <c:v>1.1394651540805196</c:v>
              </c:pt>
              <c:pt idx="22">
                <c:v>0.88997607166614845</c:v>
              </c:pt>
              <c:pt idx="23">
                <c:v>0.64900323818688155</c:v>
              </c:pt>
              <c:pt idx="24">
                <c:v>0.57438688252604853</c:v>
              </c:pt>
              <c:pt idx="25">
                <c:v>0.66126087954188972</c:v>
              </c:pt>
              <c:pt idx="26">
                <c:v>0.83287945207279745</c:v>
              </c:pt>
              <c:pt idx="27">
                <c:v>0.86154836055771966</c:v>
              </c:pt>
              <c:pt idx="28">
                <c:v>0.83350313722148384</c:v>
              </c:pt>
              <c:pt idx="29">
                <c:v>0.64911026324584054</c:v>
              </c:pt>
              <c:pt idx="30">
                <c:v>0.32687830478759144</c:v>
              </c:pt>
              <c:pt idx="31">
                <c:v>0.14016278665165555</c:v>
              </c:pt>
              <c:pt idx="32">
                <c:v>6.4969047820904E-2</c:v>
              </c:pt>
              <c:pt idx="33">
                <c:v>0.2280098230510178</c:v>
              </c:pt>
              <c:pt idx="34">
                <c:v>0.12862188213626521</c:v>
              </c:pt>
              <c:pt idx="35">
                <c:v>0.24251213449779163</c:v>
              </c:pt>
              <c:pt idx="36">
                <c:v>0.20988876060394485</c:v>
              </c:pt>
              <c:pt idx="37">
                <c:v>0.47230128799490867</c:v>
              </c:pt>
              <c:pt idx="38">
                <c:v>0.36060736655385817</c:v>
              </c:pt>
              <c:pt idx="39">
                <c:v>0.52099358290052944</c:v>
              </c:pt>
              <c:pt idx="40">
                <c:v>0.39851783706720934</c:v>
              </c:pt>
              <c:pt idx="41">
                <c:v>0.71901595755371706</c:v>
              </c:pt>
              <c:pt idx="42">
                <c:v>0.81227015258571345</c:v>
              </c:pt>
              <c:pt idx="43">
                <c:v>0.96789735548577882</c:v>
              </c:pt>
              <c:pt idx="44">
                <c:v>0.95644942236962971</c:v>
              </c:pt>
              <c:pt idx="45">
                <c:v>1.1218324219956308</c:v>
              </c:pt>
              <c:pt idx="46">
                <c:v>1.1326753779134349</c:v>
              </c:pt>
              <c:pt idx="47">
                <c:v>0.94267515718006101</c:v>
              </c:pt>
              <c:pt idx="48">
                <c:v>0.7811997593392439</c:v>
              </c:pt>
              <c:pt idx="49">
                <c:v>0.86318640599915941</c:v>
              </c:pt>
              <c:pt idx="50">
                <c:v>1.143921293981264</c:v>
              </c:pt>
              <c:pt idx="51">
                <c:v>1.2967211417882683</c:v>
              </c:pt>
              <c:pt idx="52">
                <c:v>1.4494919155719717</c:v>
              </c:pt>
              <c:pt idx="53">
                <c:v>1.5085926011900459</c:v>
              </c:pt>
              <c:pt idx="54">
                <c:v>1.3842218940840194</c:v>
              </c:pt>
              <c:pt idx="55">
                <c:v>1.3855328629590353</c:v>
              </c:pt>
              <c:pt idx="56">
                <c:v>1.4020850217572041</c:v>
              </c:pt>
              <c:pt idx="57">
                <c:v>1.4964918111891381</c:v>
              </c:pt>
              <c:pt idx="58">
                <c:v>1.4462804148085826</c:v>
              </c:pt>
              <c:pt idx="59">
                <c:v>1.3163395066163572</c:v>
              </c:pt>
              <c:pt idx="60">
                <c:v>1.2536453479039542</c:v>
              </c:pt>
              <c:pt idx="61">
                <c:v>1.240352859532996</c:v>
              </c:pt>
              <c:pt idx="62">
                <c:v>1.4344223311380522</c:v>
              </c:pt>
              <c:pt idx="63">
                <c:v>1.4806638669416456</c:v>
              </c:pt>
              <c:pt idx="64">
                <c:v>1.4400855504460885</c:v>
              </c:pt>
              <c:pt idx="65">
                <c:v>1.035807833710358</c:v>
              </c:pt>
              <c:pt idx="66">
                <c:v>0.71858712137720226</c:v>
              </c:pt>
              <c:pt idx="67">
                <c:v>0.54385201262233163</c:v>
              </c:pt>
              <c:pt idx="68">
                <c:v>0.46345985848561966</c:v>
              </c:pt>
              <c:pt idx="69">
                <c:v>0.15255384217967849</c:v>
              </c:pt>
              <c:pt idx="70">
                <c:v>-0.5632124377817489</c:v>
              </c:pt>
              <c:pt idx="71">
                <c:v>-1.283075856407762</c:v>
              </c:pt>
              <c:pt idx="72">
                <c:v>-1.7934843937729876</c:v>
              </c:pt>
              <c:pt idx="73">
                <c:v>-2.1741975107510396</c:v>
              </c:pt>
              <c:pt idx="74">
                <c:v>-2.2654680817487685</c:v>
              </c:pt>
              <c:pt idx="75">
                <c:v>-2.2881001873999423</c:v>
              </c:pt>
              <c:pt idx="76">
                <c:v>-1.8882944700351914</c:v>
              </c:pt>
              <c:pt idx="77">
                <c:v>-1.5277300661312161</c:v>
              </c:pt>
              <c:pt idx="78">
                <c:v>-1.1066474850249739</c:v>
              </c:pt>
              <c:pt idx="79">
                <c:v>-0.67578299042835188</c:v>
              </c:pt>
              <c:pt idx="80">
                <c:v>-0.31059760866852976</c:v>
              </c:pt>
              <c:pt idx="81">
                <c:v>2.8870879840397004E-2</c:v>
              </c:pt>
              <c:pt idx="82">
                <c:v>-3.4229303172266676E-2</c:v>
              </c:pt>
              <c:pt idx="83">
                <c:v>-0.15249707304830745</c:v>
              </c:pt>
              <c:pt idx="84">
                <c:v>-0.30098820130528059</c:v>
              </c:pt>
              <c:pt idx="85">
                <c:v>-0.36620097350434977</c:v>
              </c:pt>
              <c:pt idx="86">
                <c:v>-0.24509256815002556</c:v>
              </c:pt>
              <c:pt idx="87">
                <c:v>-5.8110104100642469E-2</c:v>
              </c:pt>
              <c:pt idx="88">
                <c:v>0.14104859718665838</c:v>
              </c:pt>
              <c:pt idx="89">
                <c:v>0.2126759738476024</c:v>
              </c:pt>
              <c:pt idx="90">
                <c:v>0.13959076372287924</c:v>
              </c:pt>
              <c:pt idx="91">
                <c:v>0.11813819285295818</c:v>
              </c:pt>
              <c:pt idx="92">
                <c:v>0.120539247178649</c:v>
              </c:pt>
              <c:pt idx="93">
                <c:v>-8.9077687124974186E-2</c:v>
              </c:pt>
              <c:pt idx="94">
                <c:v>-0.36642194419851498</c:v>
              </c:pt>
              <c:pt idx="95">
                <c:v>-0.85877135458075238</c:v>
              </c:pt>
              <c:pt idx="96">
                <c:v>-1.0386901074998036</c:v>
              </c:pt>
              <c:pt idx="97">
                <c:v>-1.2015329448032321</c:v>
              </c:pt>
              <c:pt idx="98">
                <c:v>-1.2593486861927035</c:v>
              </c:pt>
              <c:pt idx="99">
                <c:v>-1.4818823754440931</c:v>
              </c:pt>
              <c:pt idx="100">
                <c:v>-1.6758537319172828</c:v>
              </c:pt>
              <c:pt idx="101">
                <c:v>-1.8323575761117212</c:v>
              </c:pt>
              <c:pt idx="102">
                <c:v>-1.979829857666294</c:v>
              </c:pt>
              <c:pt idx="103">
                <c:v>-2.1192363707303201</c:v>
              </c:pt>
              <c:pt idx="104">
                <c:v>-2.3444844791605397</c:v>
              </c:pt>
              <c:pt idx="105">
                <c:v>-2.6046408495211741</c:v>
              </c:pt>
              <c:pt idx="106">
                <c:v>-3.0606797993132937</c:v>
              </c:pt>
              <c:pt idx="107">
                <c:v>-3.4989059684795376</c:v>
              </c:pt>
              <c:pt idx="108">
                <c:v>-3.784532544244315</c:v>
              </c:pt>
              <c:pt idx="109">
                <c:v>-3.9279154794085329</c:v>
              </c:pt>
              <c:pt idx="110">
                <c:v>-3.8961760893054564</c:v>
              </c:pt>
              <c:pt idx="111">
                <c:v>-3.7933931536177963</c:v>
              </c:pt>
              <c:pt idx="112">
                <c:v>-3.7533136620686935</c:v>
              </c:pt>
              <c:pt idx="113">
                <c:v>-3.5850829784256182</c:v>
              </c:pt>
              <c:pt idx="114">
                <c:v>-3.5032637239099373</c:v>
              </c:pt>
              <c:pt idx="115">
                <c:v>-3.2187801970768142</c:v>
              </c:pt>
              <c:pt idx="116">
                <c:v>-3.3909705392273901</c:v>
              </c:pt>
              <c:pt idx="117">
                <c:v>-3.7309200741164945</c:v>
              </c:pt>
              <c:pt idx="118">
                <c:v>-4.043524145141852</c:v>
              </c:pt>
              <c:pt idx="119">
                <c:v>-4.122763823917178</c:v>
              </c:pt>
              <c:pt idx="120">
                <c:v>-4.0355456179685492</c:v>
              </c:pt>
              <c:pt idx="121">
                <c:v>-3.9424691892482415</c:v>
              </c:pt>
              <c:pt idx="122">
                <c:v>-3.6034933320031293</c:v>
              </c:pt>
              <c:pt idx="123">
                <c:v>-3.3056299395451636</c:v>
              </c:pt>
              <c:pt idx="124">
                <c:v>-2.9705118857953852</c:v>
              </c:pt>
              <c:pt idx="125">
                <c:v>-2.7149134516237807</c:v>
              </c:pt>
              <c:pt idx="126">
                <c:v>-2.4195331431680591</c:v>
              </c:pt>
              <c:pt idx="127">
                <c:v>-1.9704000278911877</c:v>
              </c:pt>
              <c:pt idx="128">
                <c:v>-1.6459617557400028</c:v>
              </c:pt>
              <c:pt idx="129">
                <c:v>-1.3817297391803978</c:v>
              </c:pt>
              <c:pt idx="130">
                <c:v>-1.2387634030506951</c:v>
              </c:pt>
              <c:pt idx="131">
                <c:v>-1.0710615041749898</c:v>
              </c:pt>
              <c:pt idx="132">
                <c:v>-0.79665696965729149</c:v>
              </c:pt>
              <c:pt idx="133">
                <c:v>-0.54930449707326179</c:v>
              </c:pt>
              <c:pt idx="134">
                <c:v>-0.27997076859686187</c:v>
              </c:pt>
              <c:pt idx="135">
                <c:v>-0.115497144091635</c:v>
              </c:pt>
              <c:pt idx="136">
                <c:v>0.1233419994097916</c:v>
              </c:pt>
              <c:pt idx="137">
                <c:v>0.35933507007754484</c:v>
              </c:pt>
              <c:pt idx="138">
                <c:v>0.55211390481225275</c:v>
              </c:pt>
              <c:pt idx="139">
                <c:v>0.61762573940263998</c:v>
              </c:pt>
              <c:pt idx="140">
                <c:v>0.55184383317837293</c:v>
              </c:pt>
              <c:pt idx="141">
                <c:v>0.57303543707349824</c:v>
              </c:pt>
              <c:pt idx="142">
                <c:v>0.38324236051355787</c:v>
              </c:pt>
              <c:pt idx="143">
                <c:v>0.17341595202406296</c:v>
              </c:pt>
              <c:pt idx="144">
                <c:v>0.26333245142541595</c:v>
              </c:pt>
              <c:pt idx="145">
                <c:v>0.30139239823682662</c:v>
              </c:pt>
              <c:pt idx="146">
                <c:v>0.64232698092533558</c:v>
              </c:pt>
              <c:pt idx="147">
                <c:v>0.79850917160774071</c:v>
              </c:pt>
            </c:numLit>
          </c:val>
        </c:ser>
        <c:dLbls>
          <c:showSerName val="1"/>
        </c:dLbls>
        <c:marker val="1"/>
        <c:axId val="134862336"/>
        <c:axId val="134864256"/>
      </c:lineChart>
      <c:catAx>
        <c:axId val="134862336"/>
        <c:scaling>
          <c:orientation val="minMax"/>
        </c:scaling>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4864256"/>
        <c:crosses val="autoZero"/>
        <c:auto val="1"/>
        <c:lblAlgn val="ctr"/>
        <c:lblOffset val="100"/>
        <c:tickLblSkip val="1"/>
        <c:tickMarkSkip val="1"/>
      </c:catAx>
      <c:valAx>
        <c:axId val="134864256"/>
        <c:scaling>
          <c:orientation val="minMax"/>
          <c:max val="6"/>
          <c:min val="-5"/>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486233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02"/>
          <c:y val="2.7932997139402602E-2"/>
        </c:manualLayout>
      </c:layout>
      <c:spPr>
        <a:noFill/>
        <a:ln w="25400">
          <a:noFill/>
        </a:ln>
      </c:spPr>
    </c:title>
    <c:plotArea>
      <c:layout>
        <c:manualLayout>
          <c:layoutTarget val="inner"/>
          <c:xMode val="edge"/>
          <c:yMode val="edge"/>
          <c:x val="7.5987841945288834E-2"/>
          <c:y val="0.2471916893206014"/>
          <c:w val="0.91185410334346562"/>
          <c:h val="0.47752939982392723"/>
        </c:manualLayout>
      </c:layout>
      <c:lineChart>
        <c:grouping val="standard"/>
        <c:ser>
          <c:idx val="0"/>
          <c:order val="0"/>
          <c:tx>
            <c:v>dr estrangeiros</c:v>
          </c:tx>
          <c:spPr>
            <a:ln w="25400">
              <a:solidFill>
                <a:schemeClr val="accent2"/>
              </a:solidFill>
              <a:prstDash val="solid"/>
            </a:ln>
          </c:spPr>
          <c:marker>
            <c:symbol val="none"/>
          </c:marker>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0.000</c:formatCode>
              <c:ptCount val="154"/>
              <c:pt idx="0">
                <c:v>16.388999999999992</c:v>
              </c:pt>
              <c:pt idx="1">
                <c:v>17.131000000000007</c:v>
              </c:pt>
              <c:pt idx="2">
                <c:v>17.760999999999992</c:v>
              </c:pt>
              <c:pt idx="3">
                <c:v>17.834000000000007</c:v>
              </c:pt>
              <c:pt idx="4">
                <c:v>17.29</c:v>
              </c:pt>
              <c:pt idx="5">
                <c:v>16.898</c:v>
              </c:pt>
              <c:pt idx="6">
                <c:v>16.498999999999988</c:v>
              </c:pt>
              <c:pt idx="7">
                <c:v>16.010000000000005</c:v>
              </c:pt>
              <c:pt idx="8">
                <c:v>16.484999999999992</c:v>
              </c:pt>
              <c:pt idx="9">
                <c:v>17.206</c:v>
              </c:pt>
              <c:pt idx="10">
                <c:v>18.184999999999999</c:v>
              </c:pt>
              <c:pt idx="11">
                <c:v>18.393000000000001</c:v>
              </c:pt>
              <c:pt idx="12">
                <c:v>18.734999999999999</c:v>
              </c:pt>
              <c:pt idx="13">
                <c:v>18.937999999999999</c:v>
              </c:pt>
              <c:pt idx="14">
                <c:v>18.919</c:v>
              </c:pt>
              <c:pt idx="15">
                <c:v>18.533000000000001</c:v>
              </c:pt>
              <c:pt idx="16">
                <c:v>17.831000000000007</c:v>
              </c:pt>
              <c:pt idx="17">
                <c:v>17.315999999999999</c:v>
              </c:pt>
              <c:pt idx="18">
                <c:v>17.151000000000007</c:v>
              </c:pt>
              <c:pt idx="19">
                <c:v>17.212</c:v>
              </c:pt>
              <c:pt idx="20">
                <c:v>17.618000000000006</c:v>
              </c:pt>
              <c:pt idx="21">
                <c:v>18.399999999999999</c:v>
              </c:pt>
              <c:pt idx="22">
                <c:v>19.631000000000007</c:v>
              </c:pt>
              <c:pt idx="23">
                <c:v>20.036000000000001</c:v>
              </c:pt>
              <c:pt idx="24">
                <c:v>20.792000000000002</c:v>
              </c:pt>
              <c:pt idx="25">
                <c:v>21.152999999999999</c:v>
              </c:pt>
              <c:pt idx="26">
                <c:v>21.279999999999994</c:v>
              </c:pt>
              <c:pt idx="27">
                <c:v>21.059000000000001</c:v>
              </c:pt>
              <c:pt idx="28">
                <c:v>20.239999999999991</c:v>
              </c:pt>
              <c:pt idx="29">
                <c:v>19.760000000000002</c:v>
              </c:pt>
              <c:pt idx="30">
                <c:v>19.376000000000001</c:v>
              </c:pt>
              <c:pt idx="31">
                <c:v>19.227</c:v>
              </c:pt>
              <c:pt idx="32">
                <c:v>19.681000000000001</c:v>
              </c:pt>
              <c:pt idx="33">
                <c:v>20.341000000000001</c:v>
              </c:pt>
              <c:pt idx="34">
                <c:v>21.381</c:v>
              </c:pt>
              <c:pt idx="35">
                <c:v>21.57</c:v>
              </c:pt>
              <c:pt idx="36">
                <c:v>22.484999999999992</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21.672999999999991</c:v>
              </c:pt>
              <c:pt idx="48">
                <c:v>22.158000000000001</c:v>
              </c:pt>
              <c:pt idx="49">
                <c:v>22.187999999999999</c:v>
              </c:pt>
              <c:pt idx="50">
                <c:v>21.812000000000001</c:v>
              </c:pt>
              <c:pt idx="51">
                <c:v>20.263999999999992</c:v>
              </c:pt>
              <c:pt idx="52">
                <c:v>18.646000000000001</c:v>
              </c:pt>
              <c:pt idx="53">
                <c:v>18.143999999999991</c:v>
              </c:pt>
              <c:pt idx="54">
                <c:v>17.896999999999991</c:v>
              </c:pt>
              <c:pt idx="55">
                <c:v>17.408999999999988</c:v>
              </c:pt>
              <c:pt idx="56">
                <c:v>17.971</c:v>
              </c:pt>
              <c:pt idx="57">
                <c:v>18.82</c:v>
              </c:pt>
              <c:pt idx="58">
                <c:v>19.652999999999999</c:v>
              </c:pt>
              <c:pt idx="59">
                <c:v>19.510999999999999</c:v>
              </c:pt>
              <c:pt idx="60">
                <c:v>20.337000000000007</c:v>
              </c:pt>
              <c:pt idx="61">
                <c:v>20.754000000000001</c:v>
              </c:pt>
              <c:pt idx="62">
                <c:v>20.387</c:v>
              </c:pt>
              <c:pt idx="63">
                <c:v>19.956</c:v>
              </c:pt>
              <c:pt idx="64">
                <c:v>19.513999999999999</c:v>
              </c:pt>
              <c:pt idx="65">
                <c:v>19.492999999999988</c:v>
              </c:pt>
              <c:pt idx="66">
                <c:v>19.030999999999999</c:v>
              </c:pt>
              <c:pt idx="67">
                <c:v>19.100000000000001</c:v>
              </c:pt>
              <c:pt idx="68">
                <c:v>19.617000000000008</c:v>
              </c:pt>
              <c:pt idx="69">
                <c:v>20.901999999999994</c:v>
              </c:pt>
              <c:pt idx="70">
                <c:v>23.125</c:v>
              </c:pt>
              <c:pt idx="71">
                <c:v>24.202999999999992</c:v>
              </c:pt>
              <c:pt idx="72">
                <c:v>27.810000000000006</c:v>
              </c:pt>
              <c:pt idx="73">
                <c:v>30.754000000000001</c:v>
              </c:pt>
              <c:pt idx="74">
                <c:v>32.595000000000013</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39.528000000000013</c:v>
              </c:pt>
              <c:pt idx="85">
                <c:v>40.128000000000014</c:v>
              </c:pt>
              <c:pt idx="86">
                <c:v>41.216000000000001</c:v>
              </c:pt>
              <c:pt idx="87">
                <c:v>40.607000000000006</c:v>
              </c:pt>
              <c:pt idx="88">
                <c:v>38.798000000000016</c:v>
              </c:pt>
              <c:pt idx="89">
                <c:v>37.190000000000012</c:v>
              </c:pt>
              <c:pt idx="90">
                <c:v>35.759</c:v>
              </c:pt>
              <c:pt idx="91">
                <c:v>34.718000000000011</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32.816999999999993</c:v>
              </c:pt>
              <c:pt idx="103">
                <c:v>32.464000000000006</c:v>
              </c:pt>
              <c:pt idx="104">
                <c:v>33.67</c:v>
              </c:pt>
              <c:pt idx="105">
                <c:v>35.363</c:v>
              </c:pt>
              <c:pt idx="106">
                <c:v>37.819000000000003</c:v>
              </c:pt>
              <c:pt idx="107">
                <c:v>38.803000000000004</c:v>
              </c:pt>
              <c:pt idx="108">
                <c:v>41.3</c:v>
              </c:pt>
              <c:pt idx="109">
                <c:v>42.3</c:v>
              </c:pt>
              <c:pt idx="110">
                <c:v>42.9</c:v>
              </c:pt>
              <c:pt idx="111">
                <c:v>42.2</c:v>
              </c:pt>
              <c:pt idx="112">
                <c:v>40.800000000000004</c:v>
              </c:pt>
              <c:pt idx="113">
                <c:v>40.800000000000004</c:v>
              </c:pt>
              <c:pt idx="114">
                <c:v>39.200000000000003</c:v>
              </c:pt>
              <c:pt idx="115">
                <c:v>38.700000000000003</c:v>
              </c:pt>
              <c:pt idx="116">
                <c:v>39</c:v>
              </c:pt>
              <c:pt idx="117">
                <c:v>40.5</c:v>
              </c:pt>
              <c:pt idx="118">
                <c:v>41.5</c:v>
              </c:pt>
              <c:pt idx="119">
                <c:v>41.5</c:v>
              </c:pt>
              <c:pt idx="120">
                <c:v>43.327000000000005</c:v>
              </c:pt>
              <c:pt idx="121">
                <c:v>43.733000000000011</c:v>
              </c:pt>
              <c:pt idx="122">
                <c:v>42.698000000000015</c:v>
              </c:pt>
              <c:pt idx="123">
                <c:v>41.281000000000006</c:v>
              </c:pt>
              <c:pt idx="124">
                <c:v>38.316999999999993</c:v>
              </c:pt>
              <c:pt idx="125">
                <c:v>36.679000000000002</c:v>
              </c:pt>
              <c:pt idx="126">
                <c:v>35.202000000000012</c:v>
              </c:pt>
              <c:pt idx="127">
                <c:v>33.832000000000001</c:v>
              </c:pt>
              <c:pt idx="128">
                <c:v>33.736000000000011</c:v>
              </c:pt>
              <c:pt idx="129">
                <c:v>34.391000000000005</c:v>
              </c:pt>
              <c:pt idx="130">
                <c:v>35.14</c:v>
              </c:pt>
              <c:pt idx="131">
                <c:v>34.968000000000011</c:v>
              </c:pt>
              <c:pt idx="132">
                <c:v>36.105000000000011</c:v>
              </c:pt>
              <c:pt idx="133">
                <c:v>36.338000000000001</c:v>
              </c:pt>
              <c:pt idx="134">
                <c:v>35.772000000000013</c:v>
              </c:pt>
              <c:pt idx="135">
                <c:v>33.590000000000003</c:v>
              </c:pt>
              <c:pt idx="136">
                <c:v>31.253</c:v>
              </c:pt>
              <c:pt idx="137">
                <c:v>29.228999999999992</c:v>
              </c:pt>
              <c:pt idx="138">
                <c:v>29.228999999999992</c:v>
              </c:pt>
              <c:pt idx="139">
                <c:v>27.5</c:v>
              </c:pt>
              <c:pt idx="140">
                <c:v>27.024000000000001</c:v>
              </c:pt>
              <c:pt idx="141">
                <c:v>27.509</c:v>
              </c:pt>
              <c:pt idx="142">
                <c:v>28.446999999999992</c:v>
              </c:pt>
              <c:pt idx="143">
                <c:v>27.815000000000001</c:v>
              </c:pt>
              <c:pt idx="144">
                <c:v>29.155999999999999</c:v>
              </c:pt>
              <c:pt idx="145">
                <c:v>29.009</c:v>
              </c:pt>
              <c:pt idx="146">
                <c:v>28.292999999999992</c:v>
              </c:pt>
              <c:pt idx="147">
                <c:v>26.797999999999991</c:v>
              </c:pt>
            </c:numLit>
          </c:val>
        </c:ser>
        <c:marker val="1"/>
        <c:axId val="167787136"/>
        <c:axId val="167797120"/>
      </c:lineChart>
      <c:catAx>
        <c:axId val="167787136"/>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67797120"/>
        <c:crosses val="autoZero"/>
        <c:auto val="1"/>
        <c:lblAlgn val="ctr"/>
        <c:lblOffset val="100"/>
        <c:tickLblSkip val="1"/>
        <c:tickMarkSkip val="1"/>
      </c:catAx>
      <c:valAx>
        <c:axId val="167797120"/>
        <c:scaling>
          <c:orientation val="minMax"/>
          <c:max val="45"/>
          <c:min val="1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67787136"/>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spPr>
        <a:noFill/>
        <a:ln w="25400">
          <a:noFill/>
        </a:ln>
      </c:spPr>
    </c:title>
    <c:plotArea>
      <c:layout>
        <c:manualLayout>
          <c:layoutTarget val="inner"/>
          <c:xMode val="edge"/>
          <c:yMode val="edge"/>
          <c:x val="7.5289188249059225E-2"/>
          <c:y val="0.1648751164168995"/>
          <c:w val="0.90476453440212989"/>
          <c:h val="0.56989642423729292"/>
        </c:manualLayout>
      </c:layout>
      <c:lineChart>
        <c:grouping val="standard"/>
        <c:ser>
          <c:idx val="0"/>
          <c:order val="0"/>
          <c:tx>
            <c:v>construcao</c:v>
          </c:tx>
          <c:spPr>
            <a:ln w="25400">
              <a:solidFill>
                <a:srgbClr val="808080"/>
              </a:solidFill>
              <a:prstDash val="solid"/>
            </a:ln>
          </c:spPr>
          <c:marker>
            <c:symbol val="none"/>
          </c:marker>
          <c:dLbls>
            <c:dLbl>
              <c:idx val="8"/>
              <c:layout>
                <c:manualLayout>
                  <c:x val="0.16778515637352559"/>
                  <c:y val="-0.12770129540259176"/>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dLbl>
            <c:delete val="1"/>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-40.656553151445841</c:v>
              </c:pt>
              <c:pt idx="1">
                <c:v>-41.214058078945854</c:v>
              </c:pt>
              <c:pt idx="2">
                <c:v>-44.976747058279152</c:v>
              </c:pt>
              <c:pt idx="3">
                <c:v>-45.234277404945836</c:v>
              </c:pt>
              <c:pt idx="4">
                <c:v>-45.259027344612484</c:v>
              </c:pt>
              <c:pt idx="5">
                <c:v>-45.314223864445822</c:v>
              </c:pt>
              <c:pt idx="6">
                <c:v>-44.13597141544583</c:v>
              </c:pt>
              <c:pt idx="7">
                <c:v>-43.534217282945832</c:v>
              </c:pt>
              <c:pt idx="8">
                <c:v>-41.660191469612478</c:v>
              </c:pt>
              <c:pt idx="9">
                <c:v>-41.100439201945839</c:v>
              </c:pt>
              <c:pt idx="10">
                <c:v>-39.582710760779186</c:v>
              </c:pt>
              <c:pt idx="11">
                <c:v>-38.631343390779179</c:v>
              </c:pt>
              <c:pt idx="12">
                <c:v>-37.740158558612492</c:v>
              </c:pt>
              <c:pt idx="13">
                <c:v>-37.590058761445839</c:v>
              </c:pt>
              <c:pt idx="14">
                <c:v>-37.437750799279172</c:v>
              </c:pt>
              <c:pt idx="15">
                <c:v>-37.182582535112495</c:v>
              </c:pt>
              <c:pt idx="16">
                <c:v>-36.923448312112505</c:v>
              </c:pt>
              <c:pt idx="17">
                <c:v>-36.509974817445837</c:v>
              </c:pt>
              <c:pt idx="18">
                <c:v>-36.401597249779172</c:v>
              </c:pt>
              <c:pt idx="19">
                <c:v>-35.819691404279155</c:v>
              </c:pt>
              <c:pt idx="20">
                <c:v>-35.316766580945824</c:v>
              </c:pt>
              <c:pt idx="21">
                <c:v>-35.139144330945868</c:v>
              </c:pt>
              <c:pt idx="22">
                <c:v>-34.440800017112473</c:v>
              </c:pt>
              <c:pt idx="23">
                <c:v>-33.647479143945837</c:v>
              </c:pt>
              <c:pt idx="24">
                <c:v>-32.4607939161125</c:v>
              </c:pt>
              <c:pt idx="25">
                <c:v>-32.314980965112476</c:v>
              </c:pt>
              <c:pt idx="26">
                <c:v>-32.910870379279153</c:v>
              </c:pt>
              <c:pt idx="27">
                <c:v>-31.862682703112494</c:v>
              </c:pt>
              <c:pt idx="28">
                <c:v>-31.88592601227916</c:v>
              </c:pt>
              <c:pt idx="29">
                <c:v>-31.426721602612503</c:v>
              </c:pt>
              <c:pt idx="30">
                <c:v>-31.483465519112503</c:v>
              </c:pt>
              <c:pt idx="31">
                <c:v>-31.563140761945824</c:v>
              </c:pt>
              <c:pt idx="32">
                <c:v>-32.747966472279153</c:v>
              </c:pt>
              <c:pt idx="33">
                <c:v>-34.141855309445837</c:v>
              </c:pt>
              <c:pt idx="34">
                <c:v>-35.374203189612459</c:v>
              </c:pt>
              <c:pt idx="35">
                <c:v>-35.367465822612473</c:v>
              </c:pt>
              <c:pt idx="36">
                <c:v>-36.680588027945838</c:v>
              </c:pt>
              <c:pt idx="37">
                <c:v>-36.477079701445824</c:v>
              </c:pt>
              <c:pt idx="38">
                <c:v>-36.767359097279169</c:v>
              </c:pt>
              <c:pt idx="39">
                <c:v>-36.702799630112509</c:v>
              </c:pt>
              <c:pt idx="40">
                <c:v>-38.040372457445841</c:v>
              </c:pt>
              <c:pt idx="41">
                <c:v>-39.116453449612479</c:v>
              </c:pt>
              <c:pt idx="42">
                <c:v>-39.609563988445856</c:v>
              </c:pt>
              <c:pt idx="43">
                <c:v>-39.310803298279154</c:v>
              </c:pt>
              <c:pt idx="44">
                <c:v>-38.799744560779182</c:v>
              </c:pt>
              <c:pt idx="45">
                <c:v>-38.816165082445835</c:v>
              </c:pt>
              <c:pt idx="46">
                <c:v>-37.842796034945856</c:v>
              </c:pt>
              <c:pt idx="47">
                <c:v>-37.974206218779166</c:v>
              </c:pt>
              <c:pt idx="48">
                <c:v>-36.198430656612494</c:v>
              </c:pt>
              <c:pt idx="49">
                <c:v>-36.266731928112513</c:v>
              </c:pt>
              <c:pt idx="50">
                <c:v>-34.380212716445854</c:v>
              </c:pt>
              <c:pt idx="51">
                <c:v>-34.185445260112495</c:v>
              </c:pt>
              <c:pt idx="52">
                <c:v>-32.362901532112495</c:v>
              </c:pt>
              <c:pt idx="53">
                <c:v>-32.181805020779173</c:v>
              </c:pt>
              <c:pt idx="54">
                <c:v>-32.130212051779182</c:v>
              </c:pt>
              <c:pt idx="55">
                <c:v>-31.02615268544583</c:v>
              </c:pt>
              <c:pt idx="56">
                <c:v>-29.881865899945836</c:v>
              </c:pt>
              <c:pt idx="57">
                <c:v>-29.099220130779166</c:v>
              </c:pt>
              <c:pt idx="58">
                <c:v>-31.528295846612508</c:v>
              </c:pt>
              <c:pt idx="59">
                <c:v>-32.087712877112494</c:v>
              </c:pt>
              <c:pt idx="60">
                <c:v>-31.777965293945837</c:v>
              </c:pt>
              <c:pt idx="61">
                <c:v>-29.718463292445829</c:v>
              </c:pt>
              <c:pt idx="62">
                <c:v>-28.288181471612504</c:v>
              </c:pt>
              <c:pt idx="63">
                <c:v>-27.400660208445828</c:v>
              </c:pt>
              <c:pt idx="64">
                <c:v>-27.182682132279165</c:v>
              </c:pt>
              <c:pt idx="65">
                <c:v>-28.057500970445833</c:v>
              </c:pt>
              <c:pt idx="66">
                <c:v>-29.228654209779169</c:v>
              </c:pt>
              <c:pt idx="67">
                <c:v>-30.744014264445831</c:v>
              </c:pt>
              <c:pt idx="68">
                <c:v>-31.796595993112504</c:v>
              </c:pt>
              <c:pt idx="69">
                <c:v>-32.538833103112495</c:v>
              </c:pt>
              <c:pt idx="70">
                <c:v>-34.013346942112506</c:v>
              </c:pt>
              <c:pt idx="71">
                <c:v>-35.734721564945836</c:v>
              </c:pt>
              <c:pt idx="72">
                <c:v>-37.37112381727917</c:v>
              </c:pt>
              <c:pt idx="73">
                <c:v>-37.717059548445839</c:v>
              </c:pt>
              <c:pt idx="74">
                <c:v>-38.542227613112487</c:v>
              </c:pt>
              <c:pt idx="75">
                <c:v>-39.766608715279169</c:v>
              </c:pt>
              <c:pt idx="76">
                <c:v>-37.799435933102806</c:v>
              </c:pt>
              <c:pt idx="77">
                <c:v>-35.096326584326391</c:v>
              </c:pt>
              <c:pt idx="78">
                <c:v>-33.526948617900011</c:v>
              </c:pt>
              <c:pt idx="79">
                <c:v>-33.424127169466637</c:v>
              </c:pt>
              <c:pt idx="80">
                <c:v>-34.890695185699997</c:v>
              </c:pt>
              <c:pt idx="81">
                <c:v>-34.117771677733302</c:v>
              </c:pt>
              <c:pt idx="82">
                <c:v>-35.280637528666638</c:v>
              </c:pt>
              <c:pt idx="83">
                <c:v>-35.577994070850004</c:v>
              </c:pt>
              <c:pt idx="84">
                <c:v>-37.618665504466648</c:v>
              </c:pt>
              <c:pt idx="85">
                <c:v>-38.722564868683328</c:v>
              </c:pt>
              <c:pt idx="86">
                <c:v>-40.228228920533354</c:v>
              </c:pt>
              <c:pt idx="87">
                <c:v>-40.843319420683315</c:v>
              </c:pt>
              <c:pt idx="88">
                <c:v>-41.930029057849985</c:v>
              </c:pt>
              <c:pt idx="89">
                <c:v>-41.44637235335</c:v>
              </c:pt>
              <c:pt idx="90">
                <c:v>-40.859709182483321</c:v>
              </c:pt>
              <c:pt idx="91">
                <c:v>-41.324485640950002</c:v>
              </c:pt>
              <c:pt idx="92">
                <c:v>-41.668441756200004</c:v>
              </c:pt>
              <c:pt idx="93">
                <c:v>-43.467932641050012</c:v>
              </c:pt>
              <c:pt idx="94">
                <c:v>-44.111547765216628</c:v>
              </c:pt>
              <c:pt idx="95">
                <c:v>-45.777170597016656</c:v>
              </c:pt>
              <c:pt idx="96">
                <c:v>-46.566470047500012</c:v>
              </c:pt>
              <c:pt idx="97">
                <c:v>-48.183720336216659</c:v>
              </c:pt>
              <c:pt idx="98">
                <c:v>-49.705230119333329</c:v>
              </c:pt>
              <c:pt idx="99">
                <c:v>-51.231187207616642</c:v>
              </c:pt>
              <c:pt idx="100">
                <c:v>-52.709241926250002</c:v>
              </c:pt>
              <c:pt idx="101">
                <c:v>-54.455263799666618</c:v>
              </c:pt>
              <c:pt idx="102">
                <c:v>-55.462297404666636</c:v>
              </c:pt>
              <c:pt idx="103">
                <c:v>-57.378654870133325</c:v>
              </c:pt>
              <c:pt idx="104">
                <c:v>-59.421818041983336</c:v>
              </c:pt>
              <c:pt idx="105">
                <c:v>-61.873256953633309</c:v>
              </c:pt>
              <c:pt idx="106">
                <c:v>-64.049864719416675</c:v>
              </c:pt>
              <c:pt idx="107">
                <c:v>-65.333285550633306</c:v>
              </c:pt>
              <c:pt idx="108">
                <c:v>-66.963638661566662</c:v>
              </c:pt>
              <c:pt idx="109">
                <c:v>-67.814746248500001</c:v>
              </c:pt>
              <c:pt idx="110">
                <c:v>-68.918423668016729</c:v>
              </c:pt>
              <c:pt idx="111">
                <c:v>-69.669194914199963</c:v>
              </c:pt>
              <c:pt idx="112">
                <c:v>-70.675677838033252</c:v>
              </c:pt>
              <c:pt idx="113">
                <c:v>-71.205791421766648</c:v>
              </c:pt>
              <c:pt idx="114">
                <c:v>-71.548621956250003</c:v>
              </c:pt>
              <c:pt idx="115">
                <c:v>-70.295351629416672</c:v>
              </c:pt>
              <c:pt idx="116">
                <c:v>-70.503264974066667</c:v>
              </c:pt>
              <c:pt idx="117">
                <c:v>-71.286869064766677</c:v>
              </c:pt>
              <c:pt idx="118">
                <c:v>-72.007205062850005</c:v>
              </c:pt>
              <c:pt idx="119">
                <c:v>-70.848084460366692</c:v>
              </c:pt>
              <c:pt idx="120">
                <c:v>-69.158569949766672</c:v>
              </c:pt>
              <c:pt idx="121">
                <c:v>-67.177355201283319</c:v>
              </c:pt>
              <c:pt idx="122">
                <c:v>-65.917027422083336</c:v>
              </c:pt>
              <c:pt idx="123">
                <c:v>-64.009473413166646</c:v>
              </c:pt>
              <c:pt idx="124">
                <c:v>-63.351945680049994</c:v>
              </c:pt>
              <c:pt idx="125">
                <c:v>-61.901653691499995</c:v>
              </c:pt>
              <c:pt idx="126">
                <c:v>-61.50456797753332</c:v>
              </c:pt>
              <c:pt idx="127">
                <c:v>-58.390520749150014</c:v>
              </c:pt>
              <c:pt idx="128">
                <c:v>-55.662713711866672</c:v>
              </c:pt>
              <c:pt idx="129">
                <c:v>-52.192526099800013</c:v>
              </c:pt>
              <c:pt idx="130">
                <c:v>-50.59286345524999</c:v>
              </c:pt>
              <c:pt idx="131">
                <c:v>-50.169290499383315</c:v>
              </c:pt>
              <c:pt idx="132">
                <c:v>-48.830171207833324</c:v>
              </c:pt>
              <c:pt idx="133">
                <c:v>-47.896478903116659</c:v>
              </c:pt>
              <c:pt idx="134">
                <c:v>-47.167341608200005</c:v>
              </c:pt>
              <c:pt idx="135">
                <c:v>-48.100391508900003</c:v>
              </c:pt>
              <c:pt idx="136">
                <c:v>-48.061165924000015</c:v>
              </c:pt>
              <c:pt idx="137">
                <c:v>-46.336595225250001</c:v>
              </c:pt>
              <c:pt idx="138">
                <c:v>-44.567770235083337</c:v>
              </c:pt>
              <c:pt idx="139">
                <c:v>-44.476497414233307</c:v>
              </c:pt>
              <c:pt idx="140">
                <c:v>-44.870561068699985</c:v>
              </c:pt>
              <c:pt idx="141">
                <c:v>-43.414604947799994</c:v>
              </c:pt>
              <c:pt idx="142">
                <c:v>-42.864327673799991</c:v>
              </c:pt>
              <c:pt idx="143">
                <c:v>-42.91682931091664</c:v>
              </c:pt>
              <c:pt idx="144">
                <c:v>-42.226281530433326</c:v>
              </c:pt>
              <c:pt idx="145">
                <c:v>-41.094548500216646</c:v>
              </c:pt>
              <c:pt idx="146">
                <c:v>-38.892884285666632</c:v>
              </c:pt>
              <c:pt idx="147">
                <c:v>-39.429025177783316</c:v>
              </c:pt>
            </c:numLit>
          </c:val>
        </c:ser>
        <c:ser>
          <c:idx val="1"/>
          <c:order val="1"/>
          <c:tx>
            <c:v>industria</c:v>
          </c:tx>
          <c:spPr>
            <a:ln w="25400">
              <a:solidFill>
                <a:schemeClr val="tx2"/>
              </a:solidFill>
              <a:prstDash val="solid"/>
            </a:ln>
          </c:spPr>
          <c:marker>
            <c:symbol val="none"/>
          </c:marker>
          <c:dLbls>
            <c:dLbl>
              <c:idx val="3"/>
              <c:layout>
                <c:manualLayout>
                  <c:x val="0.37878664263352635"/>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dLbl>
            <c:delete val="1"/>
            <c:txPr>
              <a:bodyPr/>
              <a:lstStyle/>
              <a:p>
                <a:pPr>
                  <a:defRPr baseline="0">
                    <a:solidFill>
                      <a:schemeClr val="tx1">
                        <a:lumMod val="50000"/>
                        <a:lumOff val="50000"/>
                      </a:schemeClr>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-12.894649629746368</c:v>
              </c:pt>
              <c:pt idx="1">
                <c:v>-13.814512214207907</c:v>
              </c:pt>
              <c:pt idx="2">
                <c:v>-15.792235298336104</c:v>
              </c:pt>
              <c:pt idx="3">
                <c:v>-17.464118824669431</c:v>
              </c:pt>
              <c:pt idx="4">
                <c:v>-17.736084076002779</c:v>
              </c:pt>
              <c:pt idx="5">
                <c:v>-15.814560841558327</c:v>
              </c:pt>
              <c:pt idx="6">
                <c:v>-13.192267413002773</c:v>
              </c:pt>
              <c:pt idx="7">
                <c:v>-11.477421962113878</c:v>
              </c:pt>
              <c:pt idx="8">
                <c:v>-10.699043221558327</c:v>
              </c:pt>
              <c:pt idx="9">
                <c:v>-11.03906150644722</c:v>
              </c:pt>
              <c:pt idx="10">
                <c:v>-12.132810410224996</c:v>
              </c:pt>
              <c:pt idx="11">
                <c:v>-11.908779430336102</c:v>
              </c:pt>
              <c:pt idx="12">
                <c:v>-10.50694361478055</c:v>
              </c:pt>
              <c:pt idx="13">
                <c:v>-9.2910611930027667</c:v>
              </c:pt>
              <c:pt idx="14">
                <c:v>-9.314372210891662</c:v>
              </c:pt>
              <c:pt idx="15">
                <c:v>-9.7255511873361034</c:v>
              </c:pt>
              <c:pt idx="16">
                <c:v>-8.8841934460027705</c:v>
              </c:pt>
              <c:pt idx="17">
                <c:v>-7.2890351132249966</c:v>
              </c:pt>
              <c:pt idx="18">
                <c:v>-5.780621534447218</c:v>
              </c:pt>
              <c:pt idx="19">
                <c:v>-4.0353874943361099</c:v>
              </c:pt>
              <c:pt idx="20">
                <c:v>-4.6273889165583277</c:v>
              </c:pt>
              <c:pt idx="21">
                <c:v>-5.5803907841138889</c:v>
              </c:pt>
              <c:pt idx="22">
                <c:v>-6.8136172127805485</c:v>
              </c:pt>
              <c:pt idx="23">
                <c:v>-7.9125774093361052</c:v>
              </c:pt>
              <c:pt idx="24">
                <c:v>-7.7853333644472178</c:v>
              </c:pt>
              <c:pt idx="25">
                <c:v>-9.1506266980027728</c:v>
              </c:pt>
              <c:pt idx="26">
                <c:v>-9.2554440573361116</c:v>
              </c:pt>
              <c:pt idx="27">
                <c:v>-8.447280406558324</c:v>
              </c:pt>
              <c:pt idx="28">
                <c:v>-8.132814421558324</c:v>
              </c:pt>
              <c:pt idx="29">
                <c:v>-8.5525800297805539</c:v>
              </c:pt>
              <c:pt idx="30">
                <c:v>-11.020311848780548</c:v>
              </c:pt>
              <c:pt idx="31">
                <c:v>-10.515397379336106</c:v>
              </c:pt>
              <c:pt idx="32">
                <c:v>-9.1032418255583281</c:v>
              </c:pt>
              <c:pt idx="33">
                <c:v>-6.4238454485583274</c:v>
              </c:pt>
              <c:pt idx="34">
                <c:v>-5.5554049295583265</c:v>
              </c:pt>
              <c:pt idx="35">
                <c:v>-5.7405350130027726</c:v>
              </c:pt>
              <c:pt idx="36">
                <c:v>-6.6287026184472158</c:v>
              </c:pt>
              <c:pt idx="37">
                <c:v>-7.0996694242249987</c:v>
              </c:pt>
              <c:pt idx="38">
                <c:v>-7.8117354478916612</c:v>
              </c:pt>
              <c:pt idx="39">
                <c:v>-8.4413225008916566</c:v>
              </c:pt>
              <c:pt idx="40">
                <c:v>-8.7481922821138767</c:v>
              </c:pt>
              <c:pt idx="41">
                <c:v>-7.5657258764472139</c:v>
              </c:pt>
              <c:pt idx="42">
                <c:v>-5.6643135855583298</c:v>
              </c:pt>
              <c:pt idx="43">
                <c:v>-4.5526463070027754</c:v>
              </c:pt>
              <c:pt idx="44">
                <c:v>-3.6115828280027742</c:v>
              </c:pt>
              <c:pt idx="45">
                <c:v>-4.2718863020027733</c:v>
              </c:pt>
              <c:pt idx="46">
                <c:v>-3.2107220557805531</c:v>
              </c:pt>
              <c:pt idx="47">
                <c:v>-3.5480049761138837</c:v>
              </c:pt>
              <c:pt idx="48">
                <c:v>-2.3747974281138844</c:v>
              </c:pt>
              <c:pt idx="49">
                <c:v>-1.6500568236694411</c:v>
              </c:pt>
              <c:pt idx="50">
                <c:v>-0.2356850526694414</c:v>
              </c:pt>
              <c:pt idx="51">
                <c:v>0.25550499710833635</c:v>
              </c:pt>
              <c:pt idx="52">
                <c:v>0.22050807855278071</c:v>
              </c:pt>
              <c:pt idx="53">
                <c:v>0.49007499755278094</c:v>
              </c:pt>
              <c:pt idx="54">
                <c:v>-0.22884642422499701</c:v>
              </c:pt>
              <c:pt idx="55">
                <c:v>-0.33380724078055263</c:v>
              </c:pt>
              <c:pt idx="56">
                <c:v>5.7747300997225234E-2</c:v>
              </c:pt>
              <c:pt idx="57">
                <c:v>0.52722552666389233</c:v>
              </c:pt>
              <c:pt idx="58">
                <c:v>1.0642510443305591</c:v>
              </c:pt>
              <c:pt idx="59">
                <c:v>0.83984852610833671</c:v>
              </c:pt>
              <c:pt idx="60">
                <c:v>1.1374114061083371</c:v>
              </c:pt>
              <c:pt idx="61">
                <c:v>0.68136901510833703</c:v>
              </c:pt>
              <c:pt idx="62">
                <c:v>-0.22824343066944094</c:v>
              </c:pt>
              <c:pt idx="63">
                <c:v>-1.4953626586694406</c:v>
              </c:pt>
              <c:pt idx="64">
                <c:v>-4.2584340353361076</c:v>
              </c:pt>
              <c:pt idx="65">
                <c:v>-6.3416172447805508</c:v>
              </c:pt>
              <c:pt idx="66">
                <c:v>-7.1252775688916605</c:v>
              </c:pt>
              <c:pt idx="67">
                <c:v>-5.5817154642249953</c:v>
              </c:pt>
              <c:pt idx="68">
                <c:v>-6.5134103747805492</c:v>
              </c:pt>
              <c:pt idx="69">
                <c:v>-11.679146542225002</c:v>
              </c:pt>
              <c:pt idx="70">
                <c:v>-18.885089283113871</c:v>
              </c:pt>
              <c:pt idx="71">
                <c:v>-25.768364616113882</c:v>
              </c:pt>
              <c:pt idx="72">
                <c:v>-29.672488007113884</c:v>
              </c:pt>
              <c:pt idx="73">
                <c:v>-32.84178532655833</c:v>
              </c:pt>
              <c:pt idx="74">
                <c:v>-31.846989435669439</c:v>
              </c:pt>
              <c:pt idx="75">
                <c:v>-32.464343979113885</c:v>
              </c:pt>
              <c:pt idx="76">
                <c:v>-30.36689847914629</c:v>
              </c:pt>
              <c:pt idx="77">
                <c:v>-29.908223386078692</c:v>
              </c:pt>
              <c:pt idx="78">
                <c:v>-26.579443543688882</c:v>
              </c:pt>
              <c:pt idx="79">
                <c:v>-23.693927459055562</c:v>
              </c:pt>
              <c:pt idx="80">
                <c:v>-19.373024006777779</c:v>
              </c:pt>
              <c:pt idx="81">
                <c:v>-16.700128888066669</c:v>
              </c:pt>
              <c:pt idx="82">
                <c:v>-15.413275638844446</c:v>
              </c:pt>
              <c:pt idx="83">
                <c:v>-16.267846156111109</c:v>
              </c:pt>
              <c:pt idx="84">
                <c:v>-16.009496990888888</c:v>
              </c:pt>
              <c:pt idx="85">
                <c:v>-15.556497624066674</c:v>
              </c:pt>
              <c:pt idx="86">
                <c:v>-14.580673517722223</c:v>
              </c:pt>
              <c:pt idx="87">
                <c:v>-13.608452596922225</c:v>
              </c:pt>
              <c:pt idx="88">
                <c:v>-13.454845737700003</c:v>
              </c:pt>
              <c:pt idx="89">
                <c:v>-13.654990830311112</c:v>
              </c:pt>
              <c:pt idx="90">
                <c:v>-13.094063244811107</c:v>
              </c:pt>
              <c:pt idx="91">
                <c:v>-11.586933488177774</c:v>
              </c:pt>
              <c:pt idx="92">
                <c:v>-9.0197501967333338</c:v>
              </c:pt>
              <c:pt idx="93">
                <c:v>-9.0494449290555554</c:v>
              </c:pt>
              <c:pt idx="94">
                <c:v>-9.2724472892333374</c:v>
              </c:pt>
              <c:pt idx="95">
                <c:v>-11.002602085333335</c:v>
              </c:pt>
              <c:pt idx="96">
                <c:v>-10.557472290822224</c:v>
              </c:pt>
              <c:pt idx="97">
                <c:v>-10.124751519999998</c:v>
              </c:pt>
              <c:pt idx="98">
                <c:v>-10.811239338444452</c:v>
              </c:pt>
              <c:pt idx="99">
                <c:v>-11.572344107600005</c:v>
              </c:pt>
              <c:pt idx="100">
                <c:v>-13.838709473311113</c:v>
              </c:pt>
              <c:pt idx="101">
                <c:v>-15.055582972688899</c:v>
              </c:pt>
              <c:pt idx="102">
                <c:v>-14.303631194411112</c:v>
              </c:pt>
              <c:pt idx="103">
                <c:v>-14.83386131118889</c:v>
              </c:pt>
              <c:pt idx="104">
                <c:v>-16.113379133088891</c:v>
              </c:pt>
              <c:pt idx="105">
                <c:v>-18.581109179788889</c:v>
              </c:pt>
              <c:pt idx="106">
                <c:v>-19.790630864811103</c:v>
              </c:pt>
              <c:pt idx="107">
                <c:v>-20.614783131900001</c:v>
              </c:pt>
              <c:pt idx="108">
                <c:v>-22.120104191555566</c:v>
              </c:pt>
              <c:pt idx="109">
                <c:v>-22.498861051311113</c:v>
              </c:pt>
              <c:pt idx="110">
                <c:v>-21.485193642566653</c:v>
              </c:pt>
              <c:pt idx="111">
                <c:v>-20.629071470133329</c:v>
              </c:pt>
              <c:pt idx="112">
                <c:v>-20.853185030855563</c:v>
              </c:pt>
              <c:pt idx="113">
                <c:v>-20.537929312733329</c:v>
              </c:pt>
              <c:pt idx="114">
                <c:v>-20.693148923055563</c:v>
              </c:pt>
              <c:pt idx="115">
                <c:v>-18.569553068244453</c:v>
              </c:pt>
              <c:pt idx="116">
                <c:v>-18.473197132611109</c:v>
              </c:pt>
              <c:pt idx="117">
                <c:v>-18.8795061225</c:v>
              </c:pt>
              <c:pt idx="118">
                <c:v>-20.741225307222223</c:v>
              </c:pt>
              <c:pt idx="119">
                <c:v>-20.429843745944442</c:v>
              </c:pt>
              <c:pt idx="120">
                <c:v>-20.072747168466666</c:v>
              </c:pt>
              <c:pt idx="121">
                <c:v>-19.094751966188891</c:v>
              </c:pt>
              <c:pt idx="122">
                <c:v>-18.787166261444444</c:v>
              </c:pt>
              <c:pt idx="123">
                <c:v>-18.251145998355558</c:v>
              </c:pt>
              <c:pt idx="124">
                <c:v>-17.359867481877796</c:v>
              </c:pt>
              <c:pt idx="125">
                <c:v>-17.02604983695554</c:v>
              </c:pt>
              <c:pt idx="126">
                <c:v>-15.866442775466673</c:v>
              </c:pt>
              <c:pt idx="127">
                <c:v>-14.302263257477776</c:v>
              </c:pt>
              <c:pt idx="128">
                <c:v>-12.445483641155555</c:v>
              </c:pt>
              <c:pt idx="129">
                <c:v>-11.561596206600006</c:v>
              </c:pt>
              <c:pt idx="130">
                <c:v>-11.175746535077785</c:v>
              </c:pt>
              <c:pt idx="131">
                <c:v>-10.349275551677778</c:v>
              </c:pt>
              <c:pt idx="132">
                <c:v>-8.8408497201888849</c:v>
              </c:pt>
              <c:pt idx="133">
                <c:v>-8.5182692304666663</c:v>
              </c:pt>
              <c:pt idx="134">
                <c:v>-8.1771397255777742</c:v>
              </c:pt>
              <c:pt idx="135">
                <c:v>-7.9984465381111107</c:v>
              </c:pt>
              <c:pt idx="136">
                <c:v>-7.70275144621111</c:v>
              </c:pt>
              <c:pt idx="137">
                <c:v>-8.4165684898777737</c:v>
              </c:pt>
              <c:pt idx="138">
                <c:v>-8.3055123319666748</c:v>
              </c:pt>
              <c:pt idx="139">
                <c:v>-7.6437313030777778</c:v>
              </c:pt>
              <c:pt idx="140">
                <c:v>-6.5483811084555557</c:v>
              </c:pt>
              <c:pt idx="141">
                <c:v>-6.4464730595888904</c:v>
              </c:pt>
              <c:pt idx="142">
                <c:v>-6.3435850595555534</c:v>
              </c:pt>
              <c:pt idx="143">
                <c:v>-6.2585709023666674</c:v>
              </c:pt>
              <c:pt idx="144">
                <c:v>-6.1181767300888881</c:v>
              </c:pt>
              <c:pt idx="145">
                <c:v>-5.9006083485666689</c:v>
              </c:pt>
              <c:pt idx="146">
                <c:v>-5.2136778462999986</c:v>
              </c:pt>
              <c:pt idx="147">
                <c:v>-3.8503645061555556</c:v>
              </c:pt>
            </c:numLit>
          </c:val>
        </c:ser>
        <c:ser>
          <c:idx val="2"/>
          <c:order val="2"/>
          <c:tx>
            <c:v>comercio</c:v>
          </c:tx>
          <c:spPr>
            <a:ln w="38100">
              <a:solidFill>
                <a:schemeClr val="accent2"/>
              </a:solidFill>
              <a:prstDash val="solid"/>
            </a:ln>
          </c:spPr>
          <c:marker>
            <c:symbol val="none"/>
          </c:marker>
          <c:dLbls>
            <c:dLbl>
              <c:idx val="21"/>
              <c:layout>
                <c:manualLayout>
                  <c:x val="0.48178920406033576"/>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dLbl>
            <c:delete val="1"/>
            <c:txPr>
              <a:bodyPr/>
              <a:lstStyle/>
              <a:p>
                <a:pPr>
                  <a:defRPr baseline="0">
                    <a:solidFill>
                      <a:schemeClr val="accent2"/>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-12.64422850368803</c:v>
              </c:pt>
              <c:pt idx="1">
                <c:v>-11.356895569551286</c:v>
              </c:pt>
              <c:pt idx="2">
                <c:v>-11.929716996747867</c:v>
              </c:pt>
              <c:pt idx="3">
                <c:v>-11.812762540944446</c:v>
              </c:pt>
              <c:pt idx="4">
                <c:v>-13.168152400944443</c:v>
              </c:pt>
              <c:pt idx="5">
                <c:v>-12.862671049722225</c:v>
              </c:pt>
              <c:pt idx="6">
                <c:v>-12.617527738833333</c:v>
              </c:pt>
              <c:pt idx="7">
                <c:v>-9.850442059944454</c:v>
              </c:pt>
              <c:pt idx="8">
                <c:v>-7.5704906975000013</c:v>
              </c:pt>
              <c:pt idx="9">
                <c:v>-5.5292983256111139</c:v>
              </c:pt>
              <c:pt idx="10">
                <c:v>-4.7532461715000025</c:v>
              </c:pt>
              <c:pt idx="11">
                <c:v>-4.309980684388889</c:v>
              </c:pt>
              <c:pt idx="12">
                <c:v>-4.0617565865000005</c:v>
              </c:pt>
              <c:pt idx="13">
                <c:v>-5.4672939922777797</c:v>
              </c:pt>
              <c:pt idx="14">
                <c:v>-7.3969139541666662</c:v>
              </c:pt>
              <c:pt idx="15">
                <c:v>-7.9581981479444437</c:v>
              </c:pt>
              <c:pt idx="16">
                <c:v>-4.9361318641666685</c:v>
              </c:pt>
              <c:pt idx="17">
                <c:v>-2.4594452407222209</c:v>
              </c:pt>
              <c:pt idx="18">
                <c:v>-0.49358244105555565</c:v>
              </c:pt>
              <c:pt idx="19">
                <c:v>-1.5493435453888891</c:v>
              </c:pt>
              <c:pt idx="20">
                <c:v>-1.4254134049444438</c:v>
              </c:pt>
              <c:pt idx="21">
                <c:v>-2.7588321770555555</c:v>
              </c:pt>
              <c:pt idx="22">
                <c:v>-3.5684008587222236</c:v>
              </c:pt>
              <c:pt idx="23">
                <c:v>-4.1652912150555546</c:v>
              </c:pt>
              <c:pt idx="24">
                <c:v>-4.5469783764999976</c:v>
              </c:pt>
              <c:pt idx="25">
                <c:v>-5.0007051281666675</c:v>
              </c:pt>
              <c:pt idx="26">
                <c:v>-4.5923616606111111</c:v>
              </c:pt>
              <c:pt idx="27">
                <c:v>-5.2531155791666651</c:v>
              </c:pt>
              <c:pt idx="28">
                <c:v>-5.0214657529444438</c:v>
              </c:pt>
              <c:pt idx="29">
                <c:v>-6.6556841109444447</c:v>
              </c:pt>
              <c:pt idx="30">
                <c:v>-7.9177932588333357</c:v>
              </c:pt>
              <c:pt idx="31">
                <c:v>-9.989931754833334</c:v>
              </c:pt>
              <c:pt idx="32">
                <c:v>-10.727993701833329</c:v>
              </c:pt>
              <c:pt idx="33">
                <c:v>-11.26179589761111</c:v>
              </c:pt>
              <c:pt idx="34">
                <c:v>-11.064035954944448</c:v>
              </c:pt>
              <c:pt idx="35">
                <c:v>-8.7110361677222237</c:v>
              </c:pt>
              <c:pt idx="36">
                <c:v>-6.6059876827222226</c:v>
              </c:pt>
              <c:pt idx="37">
                <c:v>-5.0614514417222223</c:v>
              </c:pt>
              <c:pt idx="38">
                <c:v>-7.5882150550555565</c:v>
              </c:pt>
              <c:pt idx="39">
                <c:v>-7.3407096628333353</c:v>
              </c:pt>
              <c:pt idx="40">
                <c:v>-9.1182424918333318</c:v>
              </c:pt>
              <c:pt idx="41">
                <c:v>-7.2254777655</c:v>
              </c:pt>
              <c:pt idx="42">
                <c:v>-7.5364140112777775</c:v>
              </c:pt>
              <c:pt idx="43">
                <c:v>-6.7530591740555552</c:v>
              </c:pt>
              <c:pt idx="44">
                <c:v>-6.3092627009444477</c:v>
              </c:pt>
              <c:pt idx="45">
                <c:v>-4.243144595166668</c:v>
              </c:pt>
              <c:pt idx="46">
                <c:v>-2.7873310285000019</c:v>
              </c:pt>
              <c:pt idx="47">
                <c:v>-2.9553545078333348</c:v>
              </c:pt>
              <c:pt idx="48">
                <c:v>-4.2712355535000004</c:v>
              </c:pt>
              <c:pt idx="49">
                <c:v>-3.6190950824999999</c:v>
              </c:pt>
              <c:pt idx="50">
                <c:v>-3.6170754234999989</c:v>
              </c:pt>
              <c:pt idx="51">
                <c:v>-3.3612794504999997</c:v>
              </c:pt>
              <c:pt idx="52">
                <c:v>-3.3401121923888879</c:v>
              </c:pt>
              <c:pt idx="53">
                <c:v>-2.5433909897222233</c:v>
              </c:pt>
              <c:pt idx="54">
                <c:v>-2.9501845341666666</c:v>
              </c:pt>
              <c:pt idx="55">
                <c:v>-3.4747224222777775</c:v>
              </c:pt>
              <c:pt idx="56">
                <c:v>-4.2194487567222234</c:v>
              </c:pt>
              <c:pt idx="57">
                <c:v>-3.9104706172777779</c:v>
              </c:pt>
              <c:pt idx="58">
                <c:v>-3.4049019802777782</c:v>
              </c:pt>
              <c:pt idx="59">
                <c:v>-2.4862696371666662</c:v>
              </c:pt>
              <c:pt idx="60">
                <c:v>-2.0519945040555556</c:v>
              </c:pt>
              <c:pt idx="61">
                <c:v>-2.0146762723888885</c:v>
              </c:pt>
              <c:pt idx="62">
                <c:v>-1.6102747722777779</c:v>
              </c:pt>
              <c:pt idx="63">
                <c:v>-2.7745317997222236</c:v>
              </c:pt>
              <c:pt idx="64">
                <c:v>-4.1110787218333353</c:v>
              </c:pt>
              <c:pt idx="65">
                <c:v>-7.6068111717222235</c:v>
              </c:pt>
              <c:pt idx="66">
                <c:v>-9.7862041135000002</c:v>
              </c:pt>
              <c:pt idx="67">
                <c:v>-11.196420603055552</c:v>
              </c:pt>
              <c:pt idx="68">
                <c:v>-11.521319828499999</c:v>
              </c:pt>
              <c:pt idx="69">
                <c:v>-12.598071659388888</c:v>
              </c:pt>
              <c:pt idx="70">
                <c:v>-14.759117230166671</c:v>
              </c:pt>
              <c:pt idx="71">
                <c:v>-17.344652877722211</c:v>
              </c:pt>
              <c:pt idx="72">
                <c:v>-17.995596015944436</c:v>
              </c:pt>
              <c:pt idx="73">
                <c:v>-19.832515527277778</c:v>
              </c:pt>
              <c:pt idx="74">
                <c:v>-20.340502041944436</c:v>
              </c:pt>
              <c:pt idx="75">
                <c:v>-21.325766428722222</c:v>
              </c:pt>
              <c:pt idx="76">
                <c:v>-19.91711796586296</c:v>
              </c:pt>
              <c:pt idx="77">
                <c:v>-17.627054678925923</c:v>
              </c:pt>
              <c:pt idx="78">
                <c:v>-14.845702667077779</c:v>
              </c:pt>
              <c:pt idx="79">
                <c:v>-12.419841391366671</c:v>
              </c:pt>
              <c:pt idx="80">
                <c:v>-9.915875698033334</c:v>
              </c:pt>
              <c:pt idx="81">
                <c:v>-7.6753459380111115</c:v>
              </c:pt>
              <c:pt idx="82">
                <c:v>-6.427563252133333</c:v>
              </c:pt>
              <c:pt idx="83">
                <c:v>-5.8249600762777733</c:v>
              </c:pt>
              <c:pt idx="84">
                <c:v>-5.8367619008111129</c:v>
              </c:pt>
              <c:pt idx="85">
                <c:v>-4.4592684735888923</c:v>
              </c:pt>
              <c:pt idx="86">
                <c:v>-3.857231401088888</c:v>
              </c:pt>
              <c:pt idx="87">
                <c:v>-2.5429779343222227</c:v>
              </c:pt>
              <c:pt idx="88">
                <c:v>-2.4831380261111122</c:v>
              </c:pt>
              <c:pt idx="89">
                <c:v>-2.5240000218</c:v>
              </c:pt>
              <c:pt idx="90">
                <c:v>-3.5323512600222222</c:v>
              </c:pt>
              <c:pt idx="91">
                <c:v>-4.2142870705666668</c:v>
              </c:pt>
              <c:pt idx="92">
                <c:v>-5.6202365064555506</c:v>
              </c:pt>
              <c:pt idx="93">
                <c:v>-6.7496469848555583</c:v>
              </c:pt>
              <c:pt idx="94">
                <c:v>-7.4756525677333334</c:v>
              </c:pt>
              <c:pt idx="95">
                <c:v>-7.8371265303333315</c:v>
              </c:pt>
              <c:pt idx="96">
                <c:v>-7.1252746079555536</c:v>
              </c:pt>
              <c:pt idx="97">
                <c:v>-7.3989094380666671</c:v>
              </c:pt>
              <c:pt idx="98">
                <c:v>-8.5957334035000006</c:v>
              </c:pt>
              <c:pt idx="99">
                <c:v>-11.923109842155553</c:v>
              </c:pt>
              <c:pt idx="100">
                <c:v>-14.896219010266673</c:v>
              </c:pt>
              <c:pt idx="101">
                <c:v>-16.518304442622224</c:v>
              </c:pt>
              <c:pt idx="102">
                <c:v>-18.148140915588886</c:v>
              </c:pt>
              <c:pt idx="103">
                <c:v>-18.567621042255556</c:v>
              </c:pt>
              <c:pt idx="104">
                <c:v>-19.346146814377768</c:v>
              </c:pt>
              <c:pt idx="105">
                <c:v>-19.083172005133317</c:v>
              </c:pt>
              <c:pt idx="106">
                <c:v>-20.834973812544455</c:v>
              </c:pt>
              <c:pt idx="107">
                <c:v>-22.036550836322217</c:v>
              </c:pt>
              <c:pt idx="108">
                <c:v>-22.296546643699987</c:v>
              </c:pt>
              <c:pt idx="109">
                <c:v>-21.218042900455551</c:v>
              </c:pt>
              <c:pt idx="110">
                <c:v>-20.302307204066658</c:v>
              </c:pt>
              <c:pt idx="111">
                <c:v>-19.543192744677771</c:v>
              </c:pt>
              <c:pt idx="112">
                <c:v>-20.187069547577771</c:v>
              </c:pt>
              <c:pt idx="113">
                <c:v>-19.972717876766652</c:v>
              </c:pt>
              <c:pt idx="114">
                <c:v>-20.278620906433321</c:v>
              </c:pt>
              <c:pt idx="115">
                <c:v>-19.710788554833329</c:v>
              </c:pt>
              <c:pt idx="116">
                <c:v>-20.4821255507111</c:v>
              </c:pt>
              <c:pt idx="117">
                <c:v>-20.926651451333321</c:v>
              </c:pt>
              <c:pt idx="118">
                <c:v>-20.115006348200001</c:v>
              </c:pt>
              <c:pt idx="119">
                <c:v>-19.427926100377771</c:v>
              </c:pt>
              <c:pt idx="120">
                <c:v>-19.057757344611115</c:v>
              </c:pt>
              <c:pt idx="121">
                <c:v>-18.536773789555557</c:v>
              </c:pt>
              <c:pt idx="122">
                <c:v>-16.938518476244443</c:v>
              </c:pt>
              <c:pt idx="123">
                <c:v>-15.661078306533328</c:v>
              </c:pt>
              <c:pt idx="124">
                <c:v>-14.701017119266666</c:v>
              </c:pt>
              <c:pt idx="125">
                <c:v>-14.198191973577773</c:v>
              </c:pt>
              <c:pt idx="126">
                <c:v>-12.703036751711112</c:v>
              </c:pt>
              <c:pt idx="127">
                <c:v>-11.522255014955553</c:v>
              </c:pt>
              <c:pt idx="128">
                <c:v>-9.5442003808333293</c:v>
              </c:pt>
              <c:pt idx="129">
                <c:v>-7.6595704097888886</c:v>
              </c:pt>
              <c:pt idx="130">
                <c:v>-5.4797823523111129</c:v>
              </c:pt>
              <c:pt idx="131">
                <c:v>-3.6884936328555562</c:v>
              </c:pt>
              <c:pt idx="132">
                <c:v>-2.9926603950888864</c:v>
              </c:pt>
              <c:pt idx="133">
                <c:v>-1.9041778969111121</c:v>
              </c:pt>
              <c:pt idx="134">
                <c:v>-1.3355725274777781</c:v>
              </c:pt>
              <c:pt idx="135">
                <c:v>-0.49891728432222243</c:v>
              </c:pt>
              <c:pt idx="136">
                <c:v>-0.38644116406666684</c:v>
              </c:pt>
              <c:pt idx="137">
                <c:v>-0.65397564661111185</c:v>
              </c:pt>
              <c:pt idx="138">
                <c:v>-1.0530853649888896</c:v>
              </c:pt>
              <c:pt idx="139">
                <c:v>-1.6748772321000001</c:v>
              </c:pt>
              <c:pt idx="140">
                <c:v>-1.8557649324777779</c:v>
              </c:pt>
              <c:pt idx="141">
                <c:v>-1.1976561402666672</c:v>
              </c:pt>
              <c:pt idx="142">
                <c:v>-1.0001429132333339</c:v>
              </c:pt>
              <c:pt idx="143">
                <c:v>-1.3279571734111117</c:v>
              </c:pt>
              <c:pt idx="144">
                <c:v>-0.97961953545555602</c:v>
              </c:pt>
              <c:pt idx="145">
                <c:v>-0.86340597536666652</c:v>
              </c:pt>
              <c:pt idx="146">
                <c:v>0.38699883298888915</c:v>
              </c:pt>
              <c:pt idx="147">
                <c:v>0.13522899350000006</c:v>
              </c:pt>
            </c:numLit>
          </c:val>
        </c:ser>
        <c:ser>
          <c:idx val="3"/>
          <c:order val="3"/>
          <c:tx>
            <c:v>servicos</c:v>
          </c:tx>
          <c:spPr>
            <a:ln w="25400">
              <a:solidFill>
                <a:srgbClr val="333333"/>
              </a:solidFill>
              <a:prstDash val="solid"/>
            </a:ln>
          </c:spPr>
          <c:marker>
            <c:symbol val="none"/>
          </c:marker>
          <c:dLbls>
            <c:dLbl>
              <c:idx val="20"/>
              <c:layout>
                <c:manualLayout>
                  <c:x val="0.47757265281598837"/>
                  <c:y val="0.24599046086981208"/>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dLbl>
            <c:delete val="1"/>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-6.7743118749999978</c:v>
              </c:pt>
              <c:pt idx="1">
                <c:v>-5.6079479299999981</c:v>
              </c:pt>
              <c:pt idx="2">
                <c:v>-9.8097768572222286</c:v>
              </c:pt>
              <c:pt idx="3">
                <c:v>-13.148268377444442</c:v>
              </c:pt>
              <c:pt idx="4">
                <c:v>-17.008977573111103</c:v>
              </c:pt>
              <c:pt idx="5">
                <c:v>-15.848501811444446</c:v>
              </c:pt>
              <c:pt idx="6">
                <c:v>-14.998348537222222</c:v>
              </c:pt>
              <c:pt idx="7">
                <c:v>-11.314191643222223</c:v>
              </c:pt>
              <c:pt idx="8">
                <c:v>-13.386616411222228</c:v>
              </c:pt>
              <c:pt idx="9">
                <c:v>-10.913116105</c:v>
              </c:pt>
              <c:pt idx="10">
                <c:v>-10.249923884111105</c:v>
              </c:pt>
              <c:pt idx="11">
                <c:v>-6.0989462743333336</c:v>
              </c:pt>
              <c:pt idx="12">
                <c:v>-6.8480338821111113</c:v>
              </c:pt>
              <c:pt idx="13">
                <c:v>-6.5019641554444458</c:v>
              </c:pt>
              <c:pt idx="14">
                <c:v>-3.3288895829999992</c:v>
              </c:pt>
              <c:pt idx="15">
                <c:v>2.3820391288888874</c:v>
              </c:pt>
              <c:pt idx="16">
                <c:v>5.8020716379999993</c:v>
              </c:pt>
              <c:pt idx="17">
                <c:v>5.1580058627777756</c:v>
              </c:pt>
              <c:pt idx="18">
                <c:v>1.9573715180000002</c:v>
              </c:pt>
              <c:pt idx="19">
                <c:v>1.6589349611111115</c:v>
              </c:pt>
              <c:pt idx="20">
                <c:v>0.19288393844444451</c:v>
              </c:pt>
              <c:pt idx="21">
                <c:v>-1.2467098136666659</c:v>
              </c:pt>
              <c:pt idx="22">
                <c:v>-2.3104466136666648</c:v>
              </c:pt>
              <c:pt idx="23">
                <c:v>-2.9440436321111108</c:v>
              </c:pt>
              <c:pt idx="24">
                <c:v>-3.6293924238888873</c:v>
              </c:pt>
              <c:pt idx="25">
                <c:v>-4.0906866922222234</c:v>
              </c:pt>
              <c:pt idx="26">
                <c:v>-4.7213778874444454</c:v>
              </c:pt>
              <c:pt idx="27">
                <c:v>-5.4075417337777774</c:v>
              </c:pt>
              <c:pt idx="28">
                <c:v>-6.6746993374444443</c:v>
              </c:pt>
              <c:pt idx="29">
                <c:v>-6.7168587468888887</c:v>
              </c:pt>
              <c:pt idx="30">
                <c:v>-7.3106450626666684</c:v>
              </c:pt>
              <c:pt idx="31">
                <c:v>-6.9547463506666674</c:v>
              </c:pt>
              <c:pt idx="32">
                <c:v>-6.7568626906666713</c:v>
              </c:pt>
              <c:pt idx="33">
                <c:v>-6.2233202314444442</c:v>
              </c:pt>
              <c:pt idx="34">
                <c:v>-8.2231199635555505</c:v>
              </c:pt>
              <c:pt idx="35">
                <c:v>-6.0105318091111091</c:v>
              </c:pt>
              <c:pt idx="36">
                <c:v>-5.7997640688888881</c:v>
              </c:pt>
              <c:pt idx="37">
                <c:v>-4.1777283205555555</c:v>
              </c:pt>
              <c:pt idx="38">
                <c:v>-6.1704130495555543</c:v>
              </c:pt>
              <c:pt idx="39">
                <c:v>-5.1161959296666666</c:v>
              </c:pt>
              <c:pt idx="40">
                <c:v>-4.7295900187777775</c:v>
              </c:pt>
              <c:pt idx="41">
                <c:v>2.1847503848888876</c:v>
              </c:pt>
              <c:pt idx="42">
                <c:v>3.5668855711111109</c:v>
              </c:pt>
              <c:pt idx="43">
                <c:v>1.9676515353333337</c:v>
              </c:pt>
              <c:pt idx="44">
                <c:v>-2.8077478863333343</c:v>
              </c:pt>
              <c:pt idx="45">
                <c:v>-1.4229028440000004</c:v>
              </c:pt>
              <c:pt idx="46">
                <c:v>0.95326214911111029</c:v>
              </c:pt>
              <c:pt idx="47">
                <c:v>1.3244254458888884</c:v>
              </c:pt>
              <c:pt idx="48">
                <c:v>-0.22736134055555565</c:v>
              </c:pt>
              <c:pt idx="49">
                <c:v>0.64474239122222221</c:v>
              </c:pt>
              <c:pt idx="50">
                <c:v>1.0974649895555555</c:v>
              </c:pt>
              <c:pt idx="51">
                <c:v>3.4834040622222235</c:v>
              </c:pt>
              <c:pt idx="52">
                <c:v>3.9587117800000002</c:v>
              </c:pt>
              <c:pt idx="53">
                <c:v>4.0536069348888892</c:v>
              </c:pt>
              <c:pt idx="54">
                <c:v>2.6614924113333331</c:v>
              </c:pt>
              <c:pt idx="55">
                <c:v>2.8712534969999983</c:v>
              </c:pt>
              <c:pt idx="56">
                <c:v>3.6455063706666677</c:v>
              </c:pt>
              <c:pt idx="57">
                <c:v>3.8699370368888881</c:v>
              </c:pt>
              <c:pt idx="58">
                <c:v>5.2922397926666704</c:v>
              </c:pt>
              <c:pt idx="59">
                <c:v>5.1478170035555539</c:v>
              </c:pt>
              <c:pt idx="60">
                <c:v>6.2167355442222219</c:v>
              </c:pt>
              <c:pt idx="61">
                <c:v>4.9662301772222222</c:v>
              </c:pt>
              <c:pt idx="62">
                <c:v>5.1446034210000002</c:v>
              </c:pt>
              <c:pt idx="63">
                <c:v>6.1133699447777774</c:v>
              </c:pt>
              <c:pt idx="64">
                <c:v>5.9030479719999995</c:v>
              </c:pt>
              <c:pt idx="65">
                <c:v>4.1897989339999997</c:v>
              </c:pt>
              <c:pt idx="66">
                <c:v>0.49740410644444472</c:v>
              </c:pt>
              <c:pt idx="67">
                <c:v>-2.9531270085555579</c:v>
              </c:pt>
              <c:pt idx="68">
                <c:v>-5.7679948919999964</c:v>
              </c:pt>
              <c:pt idx="69">
                <c:v>-9.1219127516666649</c:v>
              </c:pt>
              <c:pt idx="70">
                <c:v>-10.344094577666672</c:v>
              </c:pt>
              <c:pt idx="71">
                <c:v>-10.214716453222222</c:v>
              </c:pt>
              <c:pt idx="72">
                <c:v>-12.807689099222229</c:v>
              </c:pt>
              <c:pt idx="73">
                <c:v>-18.336672567333324</c:v>
              </c:pt>
              <c:pt idx="74">
                <c:v>-23.622586422333324</c:v>
              </c:pt>
              <c:pt idx="75">
                <c:v>-25.270601809666669</c:v>
              </c:pt>
              <c:pt idx="76">
                <c:v>-24.334142645111104</c:v>
              </c:pt>
              <c:pt idx="77">
                <c:v>-23.002995437222221</c:v>
              </c:pt>
              <c:pt idx="78">
                <c:v>-20.027266470777779</c:v>
              </c:pt>
              <c:pt idx="79">
                <c:v>-15.183496610000006</c:v>
              </c:pt>
              <c:pt idx="80">
                <c:v>-12.497388118111111</c:v>
              </c:pt>
              <c:pt idx="81">
                <c:v>-10.328499696222227</c:v>
              </c:pt>
              <c:pt idx="82">
                <c:v>-10.289108381111109</c:v>
              </c:pt>
              <c:pt idx="83">
                <c:v>-9.2749863751111121</c:v>
              </c:pt>
              <c:pt idx="84">
                <c:v>-7.8099641284444443</c:v>
              </c:pt>
              <c:pt idx="85">
                <c:v>-7.8374940531111106</c:v>
              </c:pt>
              <c:pt idx="86">
                <c:v>-6.7859323506666662</c:v>
              </c:pt>
              <c:pt idx="87">
                <c:v>-7.5426724295555552</c:v>
              </c:pt>
              <c:pt idx="88">
                <c:v>-7.2931821786666662</c:v>
              </c:pt>
              <c:pt idx="89">
                <c:v>-8.8168833667777786</c:v>
              </c:pt>
              <c:pt idx="90">
                <c:v>-8.7718967664444456</c:v>
              </c:pt>
              <c:pt idx="91">
                <c:v>-10.459847501333337</c:v>
              </c:pt>
              <c:pt idx="92">
                <c:v>-9.9726234431111109</c:v>
              </c:pt>
              <c:pt idx="93">
                <c:v>-10.499861825777778</c:v>
              </c:pt>
              <c:pt idx="94">
                <c:v>-9.034817226111107</c:v>
              </c:pt>
              <c:pt idx="95">
                <c:v>-9.5931534632222188</c:v>
              </c:pt>
              <c:pt idx="96">
                <c:v>-11.065989252888897</c:v>
              </c:pt>
              <c:pt idx="97">
                <c:v>-10.852088684888894</c:v>
              </c:pt>
              <c:pt idx="98">
                <c:v>-11.886232868111113</c:v>
              </c:pt>
              <c:pt idx="99">
                <c:v>-12.09352787488889</c:v>
              </c:pt>
              <c:pt idx="100">
                <c:v>-14.376538520555556</c:v>
              </c:pt>
              <c:pt idx="101">
                <c:v>-14.690249815777777</c:v>
              </c:pt>
              <c:pt idx="102">
                <c:v>-17.13938843822223</c:v>
              </c:pt>
              <c:pt idx="103">
                <c:v>-19.608646934111096</c:v>
              </c:pt>
              <c:pt idx="104">
                <c:v>-22.701000855111108</c:v>
              </c:pt>
              <c:pt idx="105">
                <c:v>-23.575111062666668</c:v>
              </c:pt>
              <c:pt idx="106">
                <c:v>-25.675277122888897</c:v>
              </c:pt>
              <c:pt idx="107">
                <c:v>-27.48731963322221</c:v>
              </c:pt>
              <c:pt idx="108">
                <c:v>-29.40929502744445</c:v>
              </c:pt>
              <c:pt idx="109">
                <c:v>-29.53958001544445</c:v>
              </c:pt>
              <c:pt idx="110">
                <c:v>-30.049445492111101</c:v>
              </c:pt>
              <c:pt idx="111">
                <c:v>-29.891639926222222</c:v>
              </c:pt>
              <c:pt idx="112">
                <c:v>-29.508028290555547</c:v>
              </c:pt>
              <c:pt idx="113">
                <c:v>-30.338940309666668</c:v>
              </c:pt>
              <c:pt idx="114">
                <c:v>-31.500513530666659</c:v>
              </c:pt>
              <c:pt idx="115">
                <c:v>-31.206376757000001</c:v>
              </c:pt>
              <c:pt idx="116">
                <c:v>-31.157841887333326</c:v>
              </c:pt>
              <c:pt idx="117">
                <c:v>-32.74237831188892</c:v>
              </c:pt>
              <c:pt idx="118">
                <c:v>-34.781134675222205</c:v>
              </c:pt>
              <c:pt idx="119">
                <c:v>-34.461570563777776</c:v>
              </c:pt>
              <c:pt idx="120">
                <c:v>-32.687608442222206</c:v>
              </c:pt>
              <c:pt idx="121">
                <c:v>-31.479409879777762</c:v>
              </c:pt>
              <c:pt idx="122">
                <c:v>-30.32472429777777</c:v>
              </c:pt>
              <c:pt idx="123">
                <c:v>-29.024479655444448</c:v>
              </c:pt>
              <c:pt idx="124">
                <c:v>-27.929725260222217</c:v>
              </c:pt>
              <c:pt idx="125">
                <c:v>-26.587273454333324</c:v>
              </c:pt>
              <c:pt idx="126">
                <c:v>-24.72713622144445</c:v>
              </c:pt>
              <c:pt idx="127">
                <c:v>-22.315114361333332</c:v>
              </c:pt>
              <c:pt idx="128">
                <c:v>-20.182069659222226</c:v>
              </c:pt>
              <c:pt idx="129">
                <c:v>-17.206799541999992</c:v>
              </c:pt>
              <c:pt idx="130">
                <c:v>-14.752475589333335</c:v>
              </c:pt>
              <c:pt idx="131">
                <c:v>-11.662800880222225</c:v>
              </c:pt>
              <c:pt idx="132">
                <c:v>-9.3694336083333383</c:v>
              </c:pt>
              <c:pt idx="133">
                <c:v>-7.7419714384444465</c:v>
              </c:pt>
              <c:pt idx="134">
                <c:v>-6.0271899596666652</c:v>
              </c:pt>
              <c:pt idx="135">
                <c:v>-5.4263905307777778</c:v>
              </c:pt>
              <c:pt idx="136">
                <c:v>-3.3645715003333345</c:v>
              </c:pt>
              <c:pt idx="137">
                <c:v>-1.740739129666667</c:v>
              </c:pt>
              <c:pt idx="138">
                <c:v>0.67237491677777794</c:v>
              </c:pt>
              <c:pt idx="139">
                <c:v>1.3397864721111112</c:v>
              </c:pt>
              <c:pt idx="140">
                <c:v>0.30982412755555583</c:v>
              </c:pt>
              <c:pt idx="141">
                <c:v>-3.9655036555555481E-2</c:v>
              </c:pt>
              <c:pt idx="142">
                <c:v>-1.3088415852222222</c:v>
              </c:pt>
              <c:pt idx="143">
                <c:v>-1.1162573952222223</c:v>
              </c:pt>
              <c:pt idx="144">
                <c:v>-1.8675853538888891</c:v>
              </c:pt>
              <c:pt idx="145">
                <c:v>-2.2307884843333334</c:v>
              </c:pt>
              <c:pt idx="146">
                <c:v>-2.6344075139999998</c:v>
              </c:pt>
              <c:pt idx="147">
                <c:v>0.27671998177777796</c:v>
              </c:pt>
            </c:numLit>
          </c:val>
        </c:ser>
        <c:marker val="1"/>
        <c:axId val="100693120"/>
        <c:axId val="100694656"/>
      </c:lineChart>
      <c:catAx>
        <c:axId val="100693120"/>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0694656"/>
        <c:crosses val="autoZero"/>
        <c:auto val="1"/>
        <c:lblAlgn val="ctr"/>
        <c:lblOffset val="100"/>
        <c:tickLblSkip val="6"/>
        <c:tickMarkSkip val="1"/>
      </c:catAx>
      <c:valAx>
        <c:axId val="100694656"/>
        <c:scaling>
          <c:orientation val="minMax"/>
          <c:max val="20"/>
          <c:min val="-8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0693120"/>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575"/>
          <c:y val="4.5197740112994364E-2"/>
        </c:manualLayout>
      </c:layout>
      <c:spPr>
        <a:noFill/>
        <a:ln w="25400">
          <a:noFill/>
        </a:ln>
      </c:spPr>
    </c:title>
    <c:plotArea>
      <c:layout>
        <c:manualLayout>
          <c:layoutTarget val="inner"/>
          <c:xMode val="edge"/>
          <c:yMode val="edge"/>
          <c:x val="8.8495830152534566E-2"/>
          <c:y val="0.24858894216182656"/>
          <c:w val="0.8377605254439916"/>
          <c:h val="0.4689291408961252"/>
        </c:manualLayout>
      </c:layout>
      <c:lineChart>
        <c:grouping val="standard"/>
        <c:ser>
          <c:idx val="0"/>
          <c:order val="0"/>
          <c:tx>
            <c:v>final</c:v>
          </c:tx>
          <c:spPr>
            <a:ln w="25400">
              <a:solidFill>
                <a:schemeClr val="accent2"/>
              </a:solidFill>
              <a:prstDash val="solid"/>
            </a:ln>
          </c:spPr>
          <c:marker>
            <c:symbol val="none"/>
          </c:marker>
          <c:dLbls>
            <c:dLbl>
              <c:idx val="71"/>
              <c:layout>
                <c:manualLayout>
                  <c:x val="-0.39129179849497681"/>
                  <c:y val="-0.16844521553450048"/>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dLbl>
            <c:delete val="1"/>
            <c:txPr>
              <a:bodyPr/>
              <a:lstStyle/>
              <a:p>
                <a:pPr>
                  <a:defRPr baseline="0">
                    <a:solidFill>
                      <a:schemeClr val="tx2"/>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0.000</c:formatCode>
              <c:ptCount val="154"/>
              <c:pt idx="0">
                <c:v>402.60199999999986</c:v>
              </c:pt>
              <c:pt idx="1">
                <c:v>412.49699999999984</c:v>
              </c:pt>
              <c:pt idx="2">
                <c:v>421.05799999999999</c:v>
              </c:pt>
              <c:pt idx="3">
                <c:v>423.59500000000003</c:v>
              </c:pt>
              <c:pt idx="4">
                <c:v>418.5379999999999</c:v>
              </c:pt>
              <c:pt idx="5">
                <c:v>414.14499999999998</c:v>
              </c:pt>
              <c:pt idx="6">
                <c:v>419.375</c:v>
              </c:pt>
              <c:pt idx="7">
                <c:v>420.89099999999991</c:v>
              </c:pt>
              <c:pt idx="8">
                <c:v>440.66800000000001</c:v>
              </c:pt>
              <c:pt idx="9">
                <c:v>447.91699999999975</c:v>
              </c:pt>
              <c:pt idx="10">
                <c:v>453.72699999999975</c:v>
              </c:pt>
              <c:pt idx="11">
                <c:v>452.54199999999986</c:v>
              </c:pt>
              <c:pt idx="12">
                <c:v>464.45</c:v>
              </c:pt>
              <c:pt idx="13">
                <c:v>467.54</c:v>
              </c:pt>
              <c:pt idx="14">
                <c:v>471.089</c:v>
              </c:pt>
              <c:pt idx="15">
                <c:v>462.05599999999993</c:v>
              </c:pt>
              <c:pt idx="16">
                <c:v>452.1400000000001</c:v>
              </c:pt>
              <c:pt idx="17">
                <c:v>444.67899999999986</c:v>
              </c:pt>
              <c:pt idx="18">
                <c:v>446.09099999999989</c:v>
              </c:pt>
              <c:pt idx="19">
                <c:v>449.76</c:v>
              </c:pt>
              <c:pt idx="20">
                <c:v>466.529</c:v>
              </c:pt>
              <c:pt idx="21">
                <c:v>467.80900000000008</c:v>
              </c:pt>
              <c:pt idx="22">
                <c:v>471.19</c:v>
              </c:pt>
              <c:pt idx="23">
                <c:v>468.85199999999986</c:v>
              </c:pt>
              <c:pt idx="24">
                <c:v>483.447</c:v>
              </c:pt>
              <c:pt idx="25">
                <c:v>487.62299999999999</c:v>
              </c:pt>
              <c:pt idx="26">
                <c:v>484.48699999999985</c:v>
              </c:pt>
              <c:pt idx="27">
                <c:v>478.608</c:v>
              </c:pt>
              <c:pt idx="28">
                <c:v>470.274</c:v>
              </c:pt>
              <c:pt idx="29">
                <c:v>463.67599999999999</c:v>
              </c:pt>
              <c:pt idx="30">
                <c:v>460.41199999999975</c:v>
              </c:pt>
              <c:pt idx="31">
                <c:v>464.88799999999986</c:v>
              </c:pt>
              <c:pt idx="32">
                <c:v>482.548</c:v>
              </c:pt>
              <c:pt idx="33">
                <c:v>484.7299999999999</c:v>
              </c:pt>
              <c:pt idx="34">
                <c:v>486.31099999999986</c:v>
              </c:pt>
              <c:pt idx="35">
                <c:v>479.37299999999999</c:v>
              </c:pt>
              <c:pt idx="36">
                <c:v>491.18400000000008</c:v>
              </c:pt>
              <c:pt idx="37">
                <c:v>487.93599999999975</c:v>
              </c:pt>
              <c:pt idx="38">
                <c:v>480.16399999999999</c:v>
              </c:pt>
              <c:pt idx="39">
                <c:v>469.25299999999999</c:v>
              </c:pt>
              <c:pt idx="40">
                <c:v>457.00900000000001</c:v>
              </c:pt>
              <c:pt idx="41">
                <c:v>442.49899999999985</c:v>
              </c:pt>
              <c:pt idx="42">
                <c:v>436.9009999999999</c:v>
              </c:pt>
              <c:pt idx="43">
                <c:v>436.79199999999975</c:v>
              </c:pt>
              <c:pt idx="44">
                <c:v>448.73599999999988</c:v>
              </c:pt>
              <c:pt idx="45">
                <c:v>453.02799999999991</c:v>
              </c:pt>
              <c:pt idx="46">
                <c:v>457.72799999999989</c:v>
              </c:pt>
              <c:pt idx="47">
                <c:v>452.65100000000001</c:v>
              </c:pt>
              <c:pt idx="48">
                <c:v>457.63400000000001</c:v>
              </c:pt>
              <c:pt idx="49">
                <c:v>450.83699999999988</c:v>
              </c:pt>
              <c:pt idx="50">
                <c:v>441.35599999999999</c:v>
              </c:pt>
              <c:pt idx="51">
                <c:v>420.685</c:v>
              </c:pt>
              <c:pt idx="52">
                <c:v>397.48200000000003</c:v>
              </c:pt>
              <c:pt idx="53">
                <c:v>388.61900000000014</c:v>
              </c:pt>
              <c:pt idx="54">
                <c:v>389.57100000000003</c:v>
              </c:pt>
              <c:pt idx="55">
                <c:v>392.0379999999999</c:v>
              </c:pt>
              <c:pt idx="56">
                <c:v>397.92799999999988</c:v>
              </c:pt>
              <c:pt idx="57">
                <c:v>398.79299999999989</c:v>
              </c:pt>
              <c:pt idx="58">
                <c:v>397.19200000000001</c:v>
              </c:pt>
              <c:pt idx="59">
                <c:v>390.28</c:v>
              </c:pt>
              <c:pt idx="60">
                <c:v>399.67399999999986</c:v>
              </c:pt>
              <c:pt idx="61">
                <c:v>398.57900000000001</c:v>
              </c:pt>
              <c:pt idx="62">
                <c:v>391.0259999999999</c:v>
              </c:pt>
              <c:pt idx="63">
                <c:v>386.34100000000001</c:v>
              </c:pt>
              <c:pt idx="64">
                <c:v>383.35700000000008</c:v>
              </c:pt>
              <c:pt idx="65">
                <c:v>382.49799999999988</c:v>
              </c:pt>
              <c:pt idx="66">
                <c:v>381.7759999999999</c:v>
              </c:pt>
              <c:pt idx="67">
                <c:v>389.94400000000002</c:v>
              </c:pt>
              <c:pt idx="68">
                <c:v>395.24299999999999</c:v>
              </c:pt>
              <c:pt idx="69">
                <c:v>400.81400000000002</c:v>
              </c:pt>
              <c:pt idx="70">
                <c:v>408.5979999999999</c:v>
              </c:pt>
              <c:pt idx="71">
                <c:v>416.005</c:v>
              </c:pt>
              <c:pt idx="72">
                <c:v>447.96599999999989</c:v>
              </c:pt>
              <c:pt idx="73">
                <c:v>469.29899999999975</c:v>
              </c:pt>
              <c:pt idx="74">
                <c:v>484.13099999999986</c:v>
              </c:pt>
              <c:pt idx="75">
                <c:v>491.63499999999999</c:v>
              </c:pt>
              <c:pt idx="76">
                <c:v>489.11500000000001</c:v>
              </c:pt>
              <c:pt idx="77">
                <c:v>489.82</c:v>
              </c:pt>
              <c:pt idx="78">
                <c:v>496.68299999999999</c:v>
              </c:pt>
              <c:pt idx="79">
                <c:v>501.66300000000001</c:v>
              </c:pt>
              <c:pt idx="80">
                <c:v>510.35599999999999</c:v>
              </c:pt>
              <c:pt idx="81">
                <c:v>517.52599999999973</c:v>
              </c:pt>
              <c:pt idx="82">
                <c:v>523.67999999999995</c:v>
              </c:pt>
              <c:pt idx="83">
                <c:v>524.67400000000021</c:v>
              </c:pt>
              <c:pt idx="84">
                <c:v>560.31199999999978</c:v>
              </c:pt>
              <c:pt idx="85">
                <c:v>561.31499999999983</c:v>
              </c:pt>
              <c:pt idx="86">
                <c:v>571.75400000000002</c:v>
              </c:pt>
              <c:pt idx="87">
                <c:v>570.76800000000003</c:v>
              </c:pt>
              <c:pt idx="88">
                <c:v>560.75099999999998</c:v>
              </c:pt>
              <c:pt idx="89">
                <c:v>551.86799999999971</c:v>
              </c:pt>
              <c:pt idx="90">
                <c:v>548.06699999999978</c:v>
              </c:pt>
              <c:pt idx="91">
                <c:v>549.654</c:v>
              </c:pt>
              <c:pt idx="92">
                <c:v>555.81999999999982</c:v>
              </c:pt>
              <c:pt idx="93">
                <c:v>550.84599999999978</c:v>
              </c:pt>
              <c:pt idx="94">
                <c:v>546.92599999999982</c:v>
              </c:pt>
              <c:pt idx="95">
                <c:v>541.8399999999998</c:v>
              </c:pt>
              <c:pt idx="96">
                <c:v>557.24400000000003</c:v>
              </c:pt>
              <c:pt idx="97">
                <c:v>555.5469999999998</c:v>
              </c:pt>
              <c:pt idx="98">
                <c:v>551.86099999999976</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637.66199999999981</c:v>
              </c:pt>
              <c:pt idx="109">
                <c:v>648.01800000000003</c:v>
              </c:pt>
              <c:pt idx="110">
                <c:v>661.40300000000002</c:v>
              </c:pt>
              <c:pt idx="111">
                <c:v>655.89800000000002</c:v>
              </c:pt>
              <c:pt idx="112">
                <c:v>641.22199999999998</c:v>
              </c:pt>
              <c:pt idx="113">
                <c:v>645.95499999999981</c:v>
              </c:pt>
              <c:pt idx="114">
                <c:v>655.34199999999976</c:v>
              </c:pt>
              <c:pt idx="115">
                <c:v>673.42099999999982</c:v>
              </c:pt>
              <c:pt idx="116">
                <c:v>683.55699999999979</c:v>
              </c:pt>
              <c:pt idx="117">
                <c:v>695</c:v>
              </c:pt>
              <c:pt idx="118">
                <c:v>697.78900000000021</c:v>
              </c:pt>
              <c:pt idx="119">
                <c:v>710.65199999999982</c:v>
              </c:pt>
              <c:pt idx="120">
                <c:v>740.06199999999978</c:v>
              </c:pt>
              <c:pt idx="121">
                <c:v>739.61099999999999</c:v>
              </c:pt>
              <c:pt idx="122">
                <c:v>734.44799999999975</c:v>
              </c:pt>
              <c:pt idx="123">
                <c:v>728.51199999999972</c:v>
              </c:pt>
              <c:pt idx="124">
                <c:v>703.20500000000004</c:v>
              </c:pt>
              <c:pt idx="125">
                <c:v>689.93299999999977</c:v>
              </c:pt>
              <c:pt idx="126">
                <c:v>688.09900000000005</c:v>
              </c:pt>
              <c:pt idx="127">
                <c:v>695.06499999999983</c:v>
              </c:pt>
              <c:pt idx="128">
                <c:v>697.29600000000005</c:v>
              </c:pt>
              <c:pt idx="129">
                <c:v>694.904</c:v>
              </c:pt>
              <c:pt idx="130">
                <c:v>692.01900000000001</c:v>
              </c:pt>
              <c:pt idx="131">
                <c:v>690.53499999999997</c:v>
              </c:pt>
              <c:pt idx="132">
                <c:v>705.32699999999977</c:v>
              </c:pt>
              <c:pt idx="133">
                <c:v>700.95399999999972</c:v>
              </c:pt>
              <c:pt idx="134">
                <c:v>689.82499999999982</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573.38199999999972</c:v>
              </c:pt>
            </c:numLit>
          </c:val>
        </c:ser>
        <c:marker val="1"/>
        <c:axId val="103843328"/>
        <c:axId val="103844864"/>
      </c:lineChart>
      <c:lineChart>
        <c:grouping val="standard"/>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dLbl>
            <c:delete val="1"/>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18.363751817939722</c:v>
              </c:pt>
              <c:pt idx="1">
                <c:v>25.219242230736477</c:v>
              </c:pt>
              <c:pt idx="2">
                <c:v>23.4470716207706</c:v>
              </c:pt>
              <c:pt idx="3">
                <c:v>12.864659375774771</c:v>
              </c:pt>
              <c:pt idx="4">
                <c:v>15.684421534936989</c:v>
              </c:pt>
              <c:pt idx="5">
                <c:v>10.681557846506287</c:v>
              </c:pt>
              <c:pt idx="6">
                <c:v>11.914483528188496</c:v>
              </c:pt>
              <c:pt idx="7">
                <c:v>5.8919506889050215</c:v>
              </c:pt>
              <c:pt idx="8">
                <c:v>8.1377097213017429</c:v>
              </c:pt>
              <c:pt idx="9">
                <c:v>-0.48061287175225093</c:v>
              </c:pt>
              <c:pt idx="10">
                <c:v>-2.0618117531789779</c:v>
              </c:pt>
              <c:pt idx="11">
                <c:v>3.9882779793469334</c:v>
              </c:pt>
              <c:pt idx="12">
                <c:v>-8.1008583690987059</c:v>
              </c:pt>
              <c:pt idx="13">
                <c:v>-3.5243988123569223</c:v>
              </c:pt>
              <c:pt idx="14">
                <c:v>8.684057971014477</c:v>
              </c:pt>
              <c:pt idx="15">
                <c:v>-2.0038563862244008</c:v>
              </c:pt>
              <c:pt idx="16">
                <c:v>-3.7948362502166053</c:v>
              </c:pt>
              <c:pt idx="17">
                <c:v>3.7832399022567307</c:v>
              </c:pt>
              <c:pt idx="18">
                <c:v>2.2660835278465203E-3</c:v>
              </c:pt>
              <c:pt idx="19">
                <c:v>18.007761228100215</c:v>
              </c:pt>
              <c:pt idx="20">
                <c:v>15.490936068640741</c:v>
              </c:pt>
              <c:pt idx="21">
                <c:v>-6.8681917211328987</c:v>
              </c:pt>
              <c:pt idx="22">
                <c:v>14.242839433679123</c:v>
              </c:pt>
              <c:pt idx="23">
                <c:v>5.6013312219866274</c:v>
              </c:pt>
              <c:pt idx="24">
                <c:v>6.2463514302393515</c:v>
              </c:pt>
              <c:pt idx="25">
                <c:v>3.4628576798383595</c:v>
              </c:pt>
              <c:pt idx="26">
                <c:v>0.46084915724344822</c:v>
              </c:pt>
              <c:pt idx="27">
                <c:v>9.5591531755915256</c:v>
              </c:pt>
              <c:pt idx="28">
                <c:v>9.9397900370522763</c:v>
              </c:pt>
              <c:pt idx="29">
                <c:v>15.697626104540042</c:v>
              </c:pt>
              <c:pt idx="30">
                <c:v>-2.9798323136188669</c:v>
              </c:pt>
              <c:pt idx="31">
                <c:v>2.5146891699107767</c:v>
              </c:pt>
              <c:pt idx="32">
                <c:v>-3.9645854571352732</c:v>
              </c:pt>
              <c:pt idx="33">
                <c:v>2.9865294266721243</c:v>
              </c:pt>
              <c:pt idx="34">
                <c:v>0.91566723776890235</c:v>
              </c:pt>
              <c:pt idx="35">
                <c:v>7.426421999695032</c:v>
              </c:pt>
              <c:pt idx="36">
                <c:v>7.7578872740162907</c:v>
              </c:pt>
              <c:pt idx="37">
                <c:v>-0.95140781108082884</c:v>
              </c:pt>
              <c:pt idx="38">
                <c:v>10.151637429384545</c:v>
              </c:pt>
              <c:pt idx="39">
                <c:v>-12.392016004364828</c:v>
              </c:pt>
              <c:pt idx="40">
                <c:v>2.5932080417534698</c:v>
              </c:pt>
              <c:pt idx="41">
                <c:v>-7.6613675541092899E-2</c:v>
              </c:pt>
              <c:pt idx="42">
                <c:v>1.9595936003737213</c:v>
              </c:pt>
              <c:pt idx="43">
                <c:v>2.0331627237776262</c:v>
              </c:pt>
              <c:pt idx="44">
                <c:v>-5.1374145703068157</c:v>
              </c:pt>
              <c:pt idx="45">
                <c:v>8.8493062522478247</c:v>
              </c:pt>
              <c:pt idx="46">
                <c:v>2.6994397389221052</c:v>
              </c:pt>
              <c:pt idx="47">
                <c:v>-1.1994889751111852</c:v>
              </c:pt>
              <c:pt idx="48">
                <c:v>-5.9345033472046245</c:v>
              </c:pt>
              <c:pt idx="49">
                <c:v>-1.8133467825130141</c:v>
              </c:pt>
              <c:pt idx="50">
                <c:v>-10.340107199321324</c:v>
              </c:pt>
              <c:pt idx="51">
                <c:v>-1.4868827360718266</c:v>
              </c:pt>
              <c:pt idx="52">
                <c:v>-2.6759438804608178</c:v>
              </c:pt>
              <c:pt idx="53">
                <c:v>-5.7049070346942727</c:v>
              </c:pt>
              <c:pt idx="54">
                <c:v>2.8794612177578172</c:v>
              </c:pt>
              <c:pt idx="55">
                <c:v>-6.0750364086086144</c:v>
              </c:pt>
              <c:pt idx="56">
                <c:v>-13.236353603016688</c:v>
              </c:pt>
              <c:pt idx="57">
                <c:v>-3.3649833055091731</c:v>
              </c:pt>
              <c:pt idx="58">
                <c:v>-12.73649020976452</c:v>
              </c:pt>
              <c:pt idx="59">
                <c:v>-15.136131797610219</c:v>
              </c:pt>
              <c:pt idx="60">
                <c:v>-3.3870149853992837</c:v>
              </c:pt>
              <c:pt idx="61">
                <c:v>2.7153864113938821</c:v>
              </c:pt>
              <c:pt idx="62">
                <c:v>-7.5479001354751274</c:v>
              </c:pt>
              <c:pt idx="63">
                <c:v>21.472974396796964</c:v>
              </c:pt>
              <c:pt idx="64">
                <c:v>-0.22502461206693747</c:v>
              </c:pt>
              <c:pt idx="65">
                <c:v>10.466268580866478</c:v>
              </c:pt>
              <c:pt idx="66">
                <c:v>12.996815924829107</c:v>
              </c:pt>
              <c:pt idx="67">
                <c:v>6.1923162117594819</c:v>
              </c:pt>
              <c:pt idx="68">
                <c:v>16.418147768630085</c:v>
              </c:pt>
              <c:pt idx="69">
                <c:v>18.77485648473068</c:v>
              </c:pt>
              <c:pt idx="70">
                <c:v>24.83581712553676</c:v>
              </c:pt>
              <c:pt idx="71">
                <c:v>37.141647855530465</c:v>
              </c:pt>
              <c:pt idx="72">
                <c:v>27.29674943893432</c:v>
              </c:pt>
              <c:pt idx="73">
                <c:v>37.696906326006413</c:v>
              </c:pt>
              <c:pt idx="74">
                <c:v>52.915590910148161</c:v>
              </c:pt>
              <c:pt idx="75">
                <c:v>26.229508196721312</c:v>
              </c:pt>
              <c:pt idx="76">
                <c:v>21.848423624489023</c:v>
              </c:pt>
              <c:pt idx="77">
                <c:v>21.523209274508911</c:v>
              </c:pt>
              <c:pt idx="78">
                <c:v>18.546543706155909</c:v>
              </c:pt>
              <c:pt idx="79">
                <c:v>17.572484761397078</c:v>
              </c:pt>
              <c:pt idx="80">
                <c:v>10.154032931178406</c:v>
              </c:pt>
              <c:pt idx="81">
                <c:v>-0.78937001909032967</c:v>
              </c:pt>
              <c:pt idx="82">
                <c:v>3.1986106193198074</c:v>
              </c:pt>
              <c:pt idx="83">
                <c:v>-1.5184247885932978</c:v>
              </c:pt>
              <c:pt idx="84">
                <c:v>-1.0478573662809021</c:v>
              </c:pt>
              <c:pt idx="85">
                <c:v>-9.2394803308186297</c:v>
              </c:pt>
              <c:pt idx="86">
                <c:v>-2.0717034513180077</c:v>
              </c:pt>
              <c:pt idx="87">
                <c:v>-7.4967360681646458</c:v>
              </c:pt>
              <c:pt idx="88">
                <c:v>-7.2590907338140571</c:v>
              </c:pt>
              <c:pt idx="89">
                <c:v>-12.763339705854515</c:v>
              </c:pt>
              <c:pt idx="90">
                <c:v>-13.848071808510628</c:v>
              </c:pt>
              <c:pt idx="91">
                <c:v>-0.52435490547813068</c:v>
              </c:pt>
              <c:pt idx="92">
                <c:v>-5.4142672140633081</c:v>
              </c:pt>
              <c:pt idx="93">
                <c:v>-13.290878270032518</c:v>
              </c:pt>
              <c:pt idx="94">
                <c:v>-6.4587281877001601</c:v>
              </c:pt>
              <c:pt idx="95">
                <c:v>-0.81061318291028028</c:v>
              </c:pt>
              <c:pt idx="96">
                <c:v>-9.0923459344511954</c:v>
              </c:pt>
              <c:pt idx="97">
                <c:v>-8.3994179701709673</c:v>
              </c:pt>
              <c:pt idx="98">
                <c:v>-15.211009459312526</c:v>
              </c:pt>
              <c:pt idx="99">
                <c:v>-14.617070271876397</c:v>
              </c:pt>
              <c:pt idx="100">
                <c:v>4.9562379160516423</c:v>
              </c:pt>
              <c:pt idx="101">
                <c:v>4.6888561013712859</c:v>
              </c:pt>
              <c:pt idx="102">
                <c:v>6.1857261378764665</c:v>
              </c:pt>
              <c:pt idx="103">
                <c:v>6.6048391891088576</c:v>
              </c:pt>
              <c:pt idx="104">
                <c:v>17.195875087392228</c:v>
              </c:pt>
              <c:pt idx="105">
                <c:v>22.427700870055286</c:v>
              </c:pt>
              <c:pt idx="106">
                <c:v>20.015370910551766</c:v>
              </c:pt>
              <c:pt idx="107">
                <c:v>35.198095920129809</c:v>
              </c:pt>
              <c:pt idx="108">
                <c:v>19.88335519764815</c:v>
              </c:pt>
              <c:pt idx="109">
                <c:v>19.590167189547671</c:v>
              </c:pt>
              <c:pt idx="110">
                <c:v>19.859676119293631</c:v>
              </c:pt>
              <c:pt idx="111">
                <c:v>15.188028797007203</c:v>
              </c:pt>
              <c:pt idx="112">
                <c:v>12.577993463404978</c:v>
              </c:pt>
              <c:pt idx="113">
                <c:v>16.406557648863178</c:v>
              </c:pt>
              <c:pt idx="114">
                <c:v>12.959026074316364</c:v>
              </c:pt>
              <c:pt idx="115">
                <c:v>12.35036062160755</c:v>
              </c:pt>
              <c:pt idx="116">
                <c:v>-7.0517759936367552</c:v>
              </c:pt>
              <c:pt idx="117">
                <c:v>8.9624812981931292</c:v>
              </c:pt>
              <c:pt idx="118">
                <c:v>1.6897103769465853</c:v>
              </c:pt>
              <c:pt idx="119">
                <c:v>-15.566772605471435</c:v>
              </c:pt>
              <c:pt idx="120">
                <c:v>-1.7508470777465761</c:v>
              </c:pt>
              <c:pt idx="121">
                <c:v>-5.1736733745101926</c:v>
              </c:pt>
              <c:pt idx="122">
                <c:v>-2.9574042091427342</c:v>
              </c:pt>
              <c:pt idx="123">
                <c:v>9.5015105740181127</c:v>
              </c:pt>
              <c:pt idx="124">
                <c:v>-3.9922582915457019</c:v>
              </c:pt>
              <c:pt idx="125">
                <c:v>-6.3705154455621766</c:v>
              </c:pt>
              <c:pt idx="126">
                <c:v>1.2579021024015979</c:v>
              </c:pt>
              <c:pt idx="127">
                <c:v>-3.9377895433487677</c:v>
              </c:pt>
              <c:pt idx="128">
                <c:v>7.2043643365245815</c:v>
              </c:pt>
              <c:pt idx="129">
                <c:v>4.6856433682765042</c:v>
              </c:pt>
              <c:pt idx="130">
                <c:v>-2.083840219833677</c:v>
              </c:pt>
              <c:pt idx="131">
                <c:v>6.655472728614666</c:v>
              </c:pt>
              <c:pt idx="132">
                <c:v>-0.40659679821795092</c:v>
              </c:pt>
              <c:pt idx="133">
                <c:v>2.9433394032777569</c:v>
              </c:pt>
              <c:pt idx="134">
                <c:v>-11.692443380476892</c:v>
              </c:pt>
              <c:pt idx="135">
                <c:v>-9.2788660504897198</c:v>
              </c:pt>
              <c:pt idx="136">
                <c:v>-8.9121430927683924</c:v>
              </c:pt>
              <c:pt idx="137">
                <c:v>-3.8469583737425697</c:v>
              </c:pt>
              <c:pt idx="138">
                <c:v>-8.5894930817010504</c:v>
              </c:pt>
              <c:pt idx="139">
                <c:v>-6.3141577678263854</c:v>
              </c:pt>
              <c:pt idx="140">
                <c:v>-4.3354619836360024</c:v>
              </c:pt>
              <c:pt idx="141">
                <c:v>-7.4611242133407307</c:v>
              </c:pt>
              <c:pt idx="142">
                <c:v>-8.2248045019367186</c:v>
              </c:pt>
              <c:pt idx="143">
                <c:v>-1.998166185146089</c:v>
              </c:pt>
              <c:pt idx="144">
                <c:v>-7.190977929882246</c:v>
              </c:pt>
              <c:pt idx="145">
                <c:v>-5.3033524399163214</c:v>
              </c:pt>
              <c:pt idx="146">
                <c:v>8.0970215801676488</c:v>
              </c:pt>
              <c:pt idx="147">
                <c:v>2.1934576419380134</c:v>
              </c:pt>
            </c:numLit>
          </c:val>
        </c:ser>
        <c:marker val="1"/>
        <c:axId val="103854848"/>
        <c:axId val="103856384"/>
      </c:lineChart>
      <c:catAx>
        <c:axId val="10384332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03844864"/>
        <c:crosses val="autoZero"/>
        <c:auto val="1"/>
        <c:lblAlgn val="ctr"/>
        <c:lblOffset val="100"/>
        <c:tickLblSkip val="1"/>
        <c:tickMarkSkip val="1"/>
      </c:catAx>
      <c:valAx>
        <c:axId val="103844864"/>
        <c:scaling>
          <c:orientation val="minMax"/>
          <c:max val="800"/>
          <c:min val="10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03843328"/>
        <c:crosses val="autoZero"/>
        <c:crossBetween val="between"/>
        <c:majorUnit val="100"/>
        <c:minorUnit val="100"/>
      </c:valAx>
      <c:catAx>
        <c:axId val="103854848"/>
        <c:scaling>
          <c:orientation val="minMax"/>
        </c:scaling>
        <c:delete val="1"/>
        <c:axPos val="b"/>
        <c:numFmt formatCode="0.0" sourceLinked="1"/>
        <c:tickLblPos val="none"/>
        <c:crossAx val="103856384"/>
        <c:crosses val="autoZero"/>
        <c:auto val="1"/>
        <c:lblAlgn val="ctr"/>
        <c:lblOffset val="100"/>
      </c:catAx>
      <c:valAx>
        <c:axId val="103856384"/>
        <c:scaling>
          <c:orientation val="minMax"/>
          <c:max val="100"/>
          <c:min val="-30"/>
        </c:scaling>
        <c:axPos val="r"/>
        <c:numFmt formatCode="0" sourceLinked="0"/>
        <c:maj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03854848"/>
        <c:crosses val="max"/>
        <c:crossBetween val="between"/>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lang val="pt-P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spPr>
        <a:noFill/>
        <a:ln w="25400">
          <a:noFill/>
        </a:ln>
      </c:spPr>
    </c:title>
    <c:plotArea>
      <c:layout>
        <c:manualLayout>
          <c:layoutTarget val="inner"/>
          <c:xMode val="edge"/>
          <c:yMode val="edge"/>
          <c:x val="8.3086173796500948E-2"/>
          <c:y val="0.20329670329670341"/>
          <c:w val="0.90504582171188463"/>
          <c:h val="0.51648351648351665"/>
        </c:manualLayout>
      </c:layout>
      <c:lineChart>
        <c:grouping val="standard"/>
        <c:ser>
          <c:idx val="0"/>
          <c:order val="0"/>
          <c:tx>
            <c:v>industria</c:v>
          </c:tx>
          <c:spPr>
            <a:ln w="25400">
              <a:solidFill>
                <a:srgbClr val="808080"/>
              </a:solidFill>
              <a:prstDash val="solid"/>
            </a:ln>
          </c:spPr>
          <c:marker>
            <c:symbol val="none"/>
          </c:marker>
          <c:dLbls>
            <c:dLbl>
              <c:idx val="8"/>
              <c:layout>
                <c:manualLayout>
                  <c:x val="0.56620699008368669"/>
                  <c:y val="-6.846413429090599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dLbl>
            <c:delete val="1"/>
            <c:txPr>
              <a:bodyPr/>
              <a:lstStyle/>
              <a:p>
                <a:pPr>
                  <a:defRPr>
                    <a:solidFill>
                      <a:schemeClr val="bg1">
                        <a:lumMod val="50000"/>
                      </a:schemeClr>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-12</c:v>
              </c:pt>
              <c:pt idx="1">
                <c:v>-12</c:v>
              </c:pt>
              <c:pt idx="2">
                <c:v>-12.036239894658335</c:v>
              </c:pt>
              <c:pt idx="3">
                <c:v>-13.702906561325003</c:v>
              </c:pt>
              <c:pt idx="4">
                <c:v>-14.369573227991669</c:v>
              </c:pt>
              <c:pt idx="5">
                <c:v>-13.369573227991669</c:v>
              </c:pt>
              <c:pt idx="6">
                <c:v>-12.036239894658335</c:v>
              </c:pt>
              <c:pt idx="7">
                <c:v>-12.369573227991669</c:v>
              </c:pt>
              <c:pt idx="8">
                <c:v>-12.369573227991669</c:v>
              </c:pt>
              <c:pt idx="9">
                <c:v>-12.036239894658335</c:v>
              </c:pt>
              <c:pt idx="10">
                <c:v>-12.702906561325003</c:v>
              </c:pt>
              <c:pt idx="11">
                <c:v>-12.702906561325003</c:v>
              </c:pt>
              <c:pt idx="12">
                <c:v>-13.036239894658335</c:v>
              </c:pt>
              <c:pt idx="13">
                <c:v>-11.369573227991669</c:v>
              </c:pt>
              <c:pt idx="14">
                <c:v>-11.369573227991669</c:v>
              </c:pt>
              <c:pt idx="15">
                <c:v>-11.036239894658335</c:v>
              </c:pt>
              <c:pt idx="16">
                <c:v>-11.036239894658335</c:v>
              </c:pt>
              <c:pt idx="17">
                <c:v>-11.036239894658335</c:v>
              </c:pt>
              <c:pt idx="18">
                <c:v>-11.702906561325003</c:v>
              </c:pt>
              <c:pt idx="19">
                <c:v>-12.036239894658335</c:v>
              </c:pt>
              <c:pt idx="20">
                <c:v>-12.702906561325003</c:v>
              </c:pt>
              <c:pt idx="21">
                <c:v>-13.369573227991669</c:v>
              </c:pt>
              <c:pt idx="22">
                <c:v>-13.369573227991669</c:v>
              </c:pt>
              <c:pt idx="23">
                <c:v>-13.036239894658335</c:v>
              </c:pt>
              <c:pt idx="24">
                <c:v>-10.702906561325003</c:v>
              </c:pt>
              <c:pt idx="25">
                <c:v>-12.036239894658335</c:v>
              </c:pt>
              <c:pt idx="26">
                <c:v>-12.036239894658335</c:v>
              </c:pt>
              <c:pt idx="27">
                <c:v>-13.369573227991669</c:v>
              </c:pt>
              <c:pt idx="28">
                <c:v>-11.369573227991669</c:v>
              </c:pt>
              <c:pt idx="29">
                <c:v>-11.369573227991669</c:v>
              </c:pt>
              <c:pt idx="30">
                <c:v>-11.036239894658335</c:v>
              </c:pt>
              <c:pt idx="31">
                <c:v>-11.369573227991669</c:v>
              </c:pt>
              <c:pt idx="32">
                <c:v>-12.036239894658335</c:v>
              </c:pt>
              <c:pt idx="33">
                <c:v>-12.036239894658335</c:v>
              </c:pt>
              <c:pt idx="34">
                <c:v>-12.702906561325003</c:v>
              </c:pt>
              <c:pt idx="35">
                <c:v>-12.369573227991669</c:v>
              </c:pt>
              <c:pt idx="36">
                <c:v>-13.702906561325003</c:v>
              </c:pt>
              <c:pt idx="37">
                <c:v>-12.702906561325003</c:v>
              </c:pt>
              <c:pt idx="38">
                <c:v>-10.369573227991671</c:v>
              </c:pt>
              <c:pt idx="39">
                <c:v>-8.702906561325003</c:v>
              </c:pt>
              <c:pt idx="40">
                <c:v>-8.0362398946583369</c:v>
              </c:pt>
              <c:pt idx="41">
                <c:v>-6.036239894658336</c:v>
              </c:pt>
              <c:pt idx="42">
                <c:v>-3.7029065613250007</c:v>
              </c:pt>
              <c:pt idx="43">
                <c:v>-2.3695732279916677</c:v>
              </c:pt>
              <c:pt idx="44">
                <c:v>-3.7029065613250007</c:v>
              </c:pt>
              <c:pt idx="45">
                <c:v>-5.3695732279916664</c:v>
              </c:pt>
              <c:pt idx="46">
                <c:v>-5.3695732279916664</c:v>
              </c:pt>
              <c:pt idx="47">
                <c:v>-6.3695732279916664</c:v>
              </c:pt>
              <c:pt idx="48">
                <c:v>-5.3695732279916664</c:v>
              </c:pt>
              <c:pt idx="49">
                <c:v>-6.036239894658336</c:v>
              </c:pt>
              <c:pt idx="50">
                <c:v>-4.7029065613249976</c:v>
              </c:pt>
              <c:pt idx="51">
                <c:v>-3.7029065613250007</c:v>
              </c:pt>
              <c:pt idx="52">
                <c:v>-3.0362398946583333</c:v>
              </c:pt>
              <c:pt idx="53">
                <c:v>-1.7029065613250001</c:v>
              </c:pt>
              <c:pt idx="54">
                <c:v>-2.0362398946583333</c:v>
              </c:pt>
              <c:pt idx="55">
                <c:v>-2.3695732279916677</c:v>
              </c:pt>
              <c:pt idx="56">
                <c:v>-2.7029065613250007</c:v>
              </c:pt>
              <c:pt idx="57">
                <c:v>-2.7029065613250007</c:v>
              </c:pt>
              <c:pt idx="58">
                <c:v>-3.3695732279916677</c:v>
              </c:pt>
              <c:pt idx="59">
                <c:v>-2.7029065613250007</c:v>
              </c:pt>
              <c:pt idx="60">
                <c:v>-3.0362398946583333</c:v>
              </c:pt>
              <c:pt idx="61">
                <c:v>-2.3695732279916677</c:v>
              </c:pt>
              <c:pt idx="62">
                <c:v>-3.7029065613250007</c:v>
              </c:pt>
              <c:pt idx="63">
                <c:v>-2.0362398946583333</c:v>
              </c:pt>
              <c:pt idx="64">
                <c:v>-1.7029065613250001</c:v>
              </c:pt>
              <c:pt idx="65">
                <c:v>-2.3695732279916677</c:v>
              </c:pt>
              <c:pt idx="66">
                <c:v>-5.036239894658336</c:v>
              </c:pt>
              <c:pt idx="67">
                <c:v>-6.036239894658336</c:v>
              </c:pt>
              <c:pt idx="68">
                <c:v>-7.7029065613249976</c:v>
              </c:pt>
              <c:pt idx="69">
                <c:v>-11.036239894658335</c:v>
              </c:pt>
              <c:pt idx="70">
                <c:v>-17.036239894658326</c:v>
              </c:pt>
              <c:pt idx="71">
                <c:v>-22.369573227991662</c:v>
              </c:pt>
              <c:pt idx="72">
                <c:v>-23.702906561324983</c:v>
              </c:pt>
              <c:pt idx="73">
                <c:v>-22.702906561324983</c:v>
              </c:pt>
              <c:pt idx="74">
                <c:v>-21.369573227991662</c:v>
              </c:pt>
              <c:pt idx="75">
                <c:v>-20.369573227991662</c:v>
              </c:pt>
              <c:pt idx="76">
                <c:v>-18.466506069238889</c:v>
              </c:pt>
              <c:pt idx="77">
                <c:v>-15.813354880019444</c:v>
              </c:pt>
              <c:pt idx="78">
                <c:v>-14.613226629533335</c:v>
              </c:pt>
              <c:pt idx="79">
                <c:v>-13.611710894066666</c:v>
              </c:pt>
              <c:pt idx="80">
                <c:v>-12.258621154166667</c:v>
              </c:pt>
              <c:pt idx="81">
                <c:v>-10.5970439097</c:v>
              </c:pt>
              <c:pt idx="82">
                <c:v>-8.6671401817999989</c:v>
              </c:pt>
              <c:pt idx="83">
                <c:v>-8.5938224071666678</c:v>
              </c:pt>
              <c:pt idx="84">
                <c:v>-8.306434496366677</c:v>
              </c:pt>
              <c:pt idx="85">
                <c:v>-8.3235405485333356</c:v>
              </c:pt>
              <c:pt idx="86">
                <c:v>-6.3326816739000007</c:v>
              </c:pt>
              <c:pt idx="87">
                <c:v>-6.2949212096999974</c:v>
              </c:pt>
              <c:pt idx="88">
                <c:v>-6.2755273095333353</c:v>
              </c:pt>
              <c:pt idx="89">
                <c:v>-6.5103645946333364</c:v>
              </c:pt>
              <c:pt idx="90">
                <c:v>-5.1938232901000001</c:v>
              </c:pt>
              <c:pt idx="91">
                <c:v>-4.7873935623000001</c:v>
              </c:pt>
              <c:pt idx="92">
                <c:v>-4.0098833972666688</c:v>
              </c:pt>
              <c:pt idx="93">
                <c:v>-5.0275974541333328</c:v>
              </c:pt>
              <c:pt idx="94">
                <c:v>-4.3700699850333375</c:v>
              </c:pt>
              <c:pt idx="95">
                <c:v>-5.5547231414666687</c:v>
              </c:pt>
              <c:pt idx="96">
                <c:v>-4.652176395599998</c:v>
              </c:pt>
              <c:pt idx="97">
                <c:v>-5.266267853266668</c:v>
              </c:pt>
              <c:pt idx="98">
                <c:v>-5.1724659387666669</c:v>
              </c:pt>
              <c:pt idx="99">
                <c:v>-4.4171584549666685</c:v>
              </c:pt>
              <c:pt idx="100">
                <c:v>-3.2837325110333353</c:v>
              </c:pt>
              <c:pt idx="101">
                <c:v>-3.0329619842666657</c:v>
              </c:pt>
              <c:pt idx="102">
                <c:v>-5.3356642926000024</c:v>
              </c:pt>
              <c:pt idx="103">
                <c:v>-7.0659976844666685</c:v>
              </c:pt>
              <c:pt idx="104">
                <c:v>-8.3537023571333382</c:v>
              </c:pt>
              <c:pt idx="105">
                <c:v>-9.0961019475000011</c:v>
              </c:pt>
              <c:pt idx="106">
                <c:v>-11.184360892333331</c:v>
              </c:pt>
              <c:pt idx="107">
                <c:v>-12.811830500766673</c:v>
              </c:pt>
              <c:pt idx="108">
                <c:v>-13.761503702166669</c:v>
              </c:pt>
              <c:pt idx="109">
                <c:v>-14.197459116766671</c:v>
              </c:pt>
              <c:pt idx="110">
                <c:v>-14.740062723366668</c:v>
              </c:pt>
              <c:pt idx="111">
                <c:v>-14.218077882833329</c:v>
              </c:pt>
              <c:pt idx="112">
                <c:v>-13.3916688737</c:v>
              </c:pt>
              <c:pt idx="113">
                <c:v>-12.527311916833328</c:v>
              </c:pt>
              <c:pt idx="114">
                <c:v>-12.699042278233337</c:v>
              </c:pt>
              <c:pt idx="115">
                <c:v>-12.586290226333332</c:v>
              </c:pt>
              <c:pt idx="116">
                <c:v>-12.849435307366674</c:v>
              </c:pt>
              <c:pt idx="117">
                <c:v>-14.166917853500005</c:v>
              </c:pt>
              <c:pt idx="118">
                <c:v>-15.810042955800004</c:v>
              </c:pt>
              <c:pt idx="119">
                <c:v>-17.051335558999991</c:v>
              </c:pt>
              <c:pt idx="120">
                <c:v>-15.90324298026667</c:v>
              </c:pt>
              <c:pt idx="121">
                <c:v>-14.437682153100003</c:v>
              </c:pt>
              <c:pt idx="122">
                <c:v>-12.704199960866667</c:v>
              </c:pt>
              <c:pt idx="123">
                <c:v>-11.733459325233333</c:v>
              </c:pt>
              <c:pt idx="124">
                <c:v>-11.179604994966672</c:v>
              </c:pt>
              <c:pt idx="125">
                <c:v>-10.0295557677</c:v>
              </c:pt>
              <c:pt idx="126">
                <c:v>-9.2522993223000007</c:v>
              </c:pt>
              <c:pt idx="127">
                <c:v>-8.4027187184666694</c:v>
              </c:pt>
              <c:pt idx="128">
                <c:v>-8.3579106861333354</c:v>
              </c:pt>
              <c:pt idx="129">
                <c:v>-8.3693327617333342</c:v>
              </c:pt>
              <c:pt idx="130">
                <c:v>-7.7938516174666681</c:v>
              </c:pt>
              <c:pt idx="131">
                <c:v>-8.1068393295000032</c:v>
              </c:pt>
              <c:pt idx="132">
                <c:v>-5.6671867769333302</c:v>
              </c:pt>
              <c:pt idx="133">
                <c:v>-4.1809470567666667</c:v>
              </c:pt>
              <c:pt idx="134">
                <c:v>-1.5317881861</c:v>
              </c:pt>
              <c:pt idx="135">
                <c:v>-1.609357427633334</c:v>
              </c:pt>
              <c:pt idx="136">
                <c:v>-1.8306645806666666</c:v>
              </c:pt>
              <c:pt idx="137">
                <c:v>-1.8645297941999996</c:v>
              </c:pt>
              <c:pt idx="138">
                <c:v>-2.3329421592333324</c:v>
              </c:pt>
              <c:pt idx="139">
                <c:v>-3.2721934504333343</c:v>
              </c:pt>
              <c:pt idx="140">
                <c:v>-3.9668875563666672</c:v>
              </c:pt>
              <c:pt idx="141">
                <c:v>-3.8104626654999993</c:v>
              </c:pt>
              <c:pt idx="142">
                <c:v>-4.0439786960333333</c:v>
              </c:pt>
              <c:pt idx="143">
                <c:v>-4.6048524011000005</c:v>
              </c:pt>
              <c:pt idx="144">
                <c:v>-4.6347728220999977</c:v>
              </c:pt>
              <c:pt idx="145">
                <c:v>-3.1395830072000002</c:v>
              </c:pt>
              <c:pt idx="146">
                <c:v>-2.4612953702666664</c:v>
              </c:pt>
              <c:pt idx="147">
                <c:v>-1.3620244593666666</c:v>
              </c:pt>
            </c:numLit>
          </c:val>
        </c:ser>
        <c:ser>
          <c:idx val="1"/>
          <c:order val="1"/>
          <c:tx>
            <c:v>construcao</c:v>
          </c:tx>
          <c:spPr>
            <a:ln w="25400">
              <a:solidFill>
                <a:schemeClr val="tx2"/>
              </a:solidFill>
              <a:prstDash val="solid"/>
            </a:ln>
          </c:spPr>
          <c:marker>
            <c:symbol val="none"/>
          </c:marker>
          <c:dLbls>
            <c:dLbl>
              <c:idx val="3"/>
              <c:layout>
                <c:manualLayout>
                  <c:x val="0.39377545891869908"/>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dLbl>
            <c:delete val="1"/>
            <c:txPr>
              <a:bodyPr/>
              <a:lstStyle/>
              <a:p>
                <a:pPr>
                  <a:defRPr baseline="0">
                    <a:solidFill>
                      <a:schemeClr val="tx2"/>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-33.383333367000006</c:v>
              </c:pt>
              <c:pt idx="1">
                <c:v>-30.831676555333321</c:v>
              </c:pt>
              <c:pt idx="2">
                <c:v>-31.690387847333319</c:v>
              </c:pt>
              <c:pt idx="3">
                <c:v>-29.538781873999984</c:v>
              </c:pt>
              <c:pt idx="4">
                <c:v>-28.588281753333323</c:v>
              </c:pt>
              <c:pt idx="5">
                <c:v>-29.032008126333327</c:v>
              </c:pt>
              <c:pt idx="6">
                <c:v>-27.675503228333323</c:v>
              </c:pt>
              <c:pt idx="7">
                <c:v>-27.138661630000001</c:v>
              </c:pt>
              <c:pt idx="8">
                <c:v>-25.057276669999997</c:v>
              </c:pt>
              <c:pt idx="9">
                <c:v>-23.271105468000016</c:v>
              </c:pt>
              <c:pt idx="10">
                <c:v>-21.568981918999999</c:v>
              </c:pt>
              <c:pt idx="11">
                <c:v>-20.666247178999992</c:v>
              </c:pt>
              <c:pt idx="12">
                <c:v>-19.883877514666665</c:v>
              </c:pt>
              <c:pt idx="13">
                <c:v>-18.917011253666676</c:v>
              </c:pt>
              <c:pt idx="14">
                <c:v>-17.612395329333332</c:v>
              </c:pt>
              <c:pt idx="15">
                <c:v>-17.768725467666666</c:v>
              </c:pt>
              <c:pt idx="16">
                <c:v>-17.250457021666673</c:v>
              </c:pt>
              <c:pt idx="17">
                <c:v>-16.090176699000001</c:v>
              </c:pt>
              <c:pt idx="18">
                <c:v>-15.873421563666673</c:v>
              </c:pt>
              <c:pt idx="19">
                <c:v>-15.376276539333336</c:v>
              </c:pt>
              <c:pt idx="20">
                <c:v>-15.703760226</c:v>
              </c:pt>
              <c:pt idx="21">
                <c:v>-16.348515725999999</c:v>
              </c:pt>
              <c:pt idx="22">
                <c:v>-16.951827098333329</c:v>
              </c:pt>
              <c:pt idx="23">
                <c:v>-16.365185352000001</c:v>
              </c:pt>
              <c:pt idx="24">
                <c:v>-14.325148229666672</c:v>
              </c:pt>
              <c:pt idx="25">
                <c:v>-14.700188994333333</c:v>
              </c:pt>
              <c:pt idx="26">
                <c:v>-15.225301155999999</c:v>
              </c:pt>
              <c:pt idx="27">
                <c:v>-14.795592470333332</c:v>
              </c:pt>
              <c:pt idx="28">
                <c:v>-14.508745755333331</c:v>
              </c:pt>
              <c:pt idx="29">
                <c:v>-14.590336936000003</c:v>
              </c:pt>
              <c:pt idx="30">
                <c:v>-14.037158102333329</c:v>
              </c:pt>
              <c:pt idx="31">
                <c:v>-14.196508588</c:v>
              </c:pt>
              <c:pt idx="32">
                <c:v>-15.232826675333333</c:v>
              </c:pt>
              <c:pt idx="33">
                <c:v>-15.68727101633333</c:v>
              </c:pt>
              <c:pt idx="34">
                <c:v>-17.48530010999999</c:v>
              </c:pt>
              <c:pt idx="35">
                <c:v>-17.80515870933333</c:v>
              </c:pt>
              <c:pt idx="36">
                <c:v>-20.431403119999999</c:v>
              </c:pt>
              <c:pt idx="37">
                <c:v>-18.024386466999999</c:v>
              </c:pt>
              <c:pt idx="38">
                <c:v>-18.938278592</c:v>
              </c:pt>
              <c:pt idx="39">
                <c:v>-19.14249299099999</c:v>
              </c:pt>
              <c:pt idx="40">
                <c:v>-22.150971979000008</c:v>
              </c:pt>
              <c:pt idx="41">
                <c:v>-21.969800629999991</c:v>
              </c:pt>
              <c:pt idx="42">
                <c:v>-21.956021707666665</c:v>
              </c:pt>
              <c:pt idx="43">
                <c:v>-21.691833660666671</c:v>
              </c:pt>
              <c:pt idx="44">
                <c:v>-21.336382852333323</c:v>
              </c:pt>
              <c:pt idx="45">
                <c:v>-21.369223895666657</c:v>
              </c:pt>
              <c:pt idx="46">
                <c:v>-19.089152467333321</c:v>
              </c:pt>
              <c:pt idx="47">
                <c:v>-18.018639501666659</c:v>
              </c:pt>
              <c:pt idx="48">
                <c:v>-15.133755044000003</c:v>
              </c:pt>
              <c:pt idx="49">
                <c:v>-14.603690920333335</c:v>
              </c:pt>
              <c:pt idx="50">
                <c:v>-12.497319163666667</c:v>
              </c:pt>
              <c:pt idx="51">
                <c:v>-12.44111758433333</c:v>
              </c:pt>
              <c:pt idx="52">
                <c:v>-11.796030128333333</c:v>
              </c:pt>
              <c:pt idx="53">
                <c:v>-13.767170438999999</c:v>
              </c:pt>
              <c:pt idx="54">
                <c:v>-13.997317834333336</c:v>
              </c:pt>
              <c:pt idx="55">
                <c:v>-12.78919910166667</c:v>
              </c:pt>
              <c:pt idx="56">
                <c:v>-11.167292197333333</c:v>
              </c:pt>
              <c:pt idx="57">
                <c:v>-10.268667325666669</c:v>
              </c:pt>
              <c:pt idx="58">
                <c:v>-13.793485424000002</c:v>
              </c:pt>
              <c:pt idx="59">
                <c:v>-13.245652818333337</c:v>
              </c:pt>
              <c:pt idx="60">
                <c:v>-12.292824318666671</c:v>
              </c:pt>
              <c:pt idx="61">
                <c:v>-8.1738203156666724</c:v>
              </c:pt>
              <c:pt idx="62">
                <c:v>-7.6465900073333328</c:v>
              </c:pt>
              <c:pt idx="63">
                <c:v>-7.8715474810000021</c:v>
              </c:pt>
              <c:pt idx="64">
                <c:v>-9.1022579953333338</c:v>
              </c:pt>
              <c:pt idx="65">
                <c:v>-9.8518956716666715</c:v>
              </c:pt>
              <c:pt idx="66">
                <c:v>-11.19420215033333</c:v>
              </c:pt>
              <c:pt idx="67">
                <c:v>-12.558255593</c:v>
              </c:pt>
              <c:pt idx="68">
                <c:v>-13.663419050333337</c:v>
              </c:pt>
              <c:pt idx="69">
                <c:v>-14.147893270333331</c:v>
              </c:pt>
              <c:pt idx="70">
                <c:v>-15.43025428166667</c:v>
              </c:pt>
              <c:pt idx="71">
                <c:v>-17.539670193999999</c:v>
              </c:pt>
              <c:pt idx="72">
                <c:v>-20.812474698666673</c:v>
              </c:pt>
              <c:pt idx="73">
                <c:v>-21.837679494333329</c:v>
              </c:pt>
              <c:pt idx="74">
                <c:v>-23.154682290333319</c:v>
              </c:pt>
              <c:pt idx="75">
                <c:v>-24.603444494666665</c:v>
              </c:pt>
              <c:pt idx="76">
                <c:v>-22.510359476333324</c:v>
              </c:pt>
              <c:pt idx="77">
                <c:v>-19.872034068333324</c:v>
              </c:pt>
              <c:pt idx="78">
                <c:v>-17.606101698000007</c:v>
              </c:pt>
              <c:pt idx="79">
                <c:v>-17.913223399</c:v>
              </c:pt>
              <c:pt idx="80">
                <c:v>-18.576702152666666</c:v>
              </c:pt>
              <c:pt idx="81">
                <c:v>-17.941481137666667</c:v>
              </c:pt>
              <c:pt idx="82">
                <c:v>-19.066910717666676</c:v>
              </c:pt>
              <c:pt idx="83">
                <c:v>-20.01523588666667</c:v>
              </c:pt>
              <c:pt idx="84">
                <c:v>-21.50669027299999</c:v>
              </c:pt>
              <c:pt idx="85">
                <c:v>-22.935785299666666</c:v>
              </c:pt>
              <c:pt idx="86">
                <c:v>-23.103055926000014</c:v>
              </c:pt>
              <c:pt idx="87">
                <c:v>-21.106712255999984</c:v>
              </c:pt>
              <c:pt idx="88">
                <c:v>-20.365677787999992</c:v>
              </c:pt>
              <c:pt idx="89">
                <c:v>-21.753396856999984</c:v>
              </c:pt>
              <c:pt idx="90">
                <c:v>-23.098304935000002</c:v>
              </c:pt>
              <c:pt idx="91">
                <c:v>-26.314243374333323</c:v>
              </c:pt>
              <c:pt idx="92">
                <c:v>-26.336397139666676</c:v>
              </c:pt>
              <c:pt idx="93">
                <c:v>-29.800275859999999</c:v>
              </c:pt>
              <c:pt idx="94">
                <c:v>-28.801658428333337</c:v>
              </c:pt>
              <c:pt idx="95">
                <c:v>-30.329573722333329</c:v>
              </c:pt>
              <c:pt idx="96">
                <c:v>-29.60229477433332</c:v>
              </c:pt>
              <c:pt idx="97">
                <c:v>-31.711234086666668</c:v>
              </c:pt>
              <c:pt idx="98">
                <c:v>-33.718772363666652</c:v>
              </c:pt>
              <c:pt idx="99">
                <c:v>-37.852806448666627</c:v>
              </c:pt>
              <c:pt idx="100">
                <c:v>-39.891842849666638</c:v>
              </c:pt>
              <c:pt idx="101">
                <c:v>-42.188953678000011</c:v>
              </c:pt>
              <c:pt idx="102">
                <c:v>-42.837374366000006</c:v>
              </c:pt>
              <c:pt idx="103">
                <c:v>-45.680729933000002</c:v>
              </c:pt>
              <c:pt idx="104">
                <c:v>-48.18543688066665</c:v>
              </c:pt>
              <c:pt idx="105">
                <c:v>-49.708901731333334</c:v>
              </c:pt>
              <c:pt idx="106">
                <c:v>-51.620102543666654</c:v>
              </c:pt>
              <c:pt idx="107">
                <c:v>-52.504477274999999</c:v>
              </c:pt>
              <c:pt idx="108">
                <c:v>-55.368784406666627</c:v>
              </c:pt>
              <c:pt idx="109">
                <c:v>-56.22475635633333</c:v>
              </c:pt>
              <c:pt idx="110">
                <c:v>-57.066153382333333</c:v>
              </c:pt>
              <c:pt idx="111">
                <c:v>-56.829189059333316</c:v>
              </c:pt>
              <c:pt idx="112">
                <c:v>-57.520330677666649</c:v>
              </c:pt>
              <c:pt idx="113">
                <c:v>-57.977846333999999</c:v>
              </c:pt>
              <c:pt idx="114">
                <c:v>-58.433984578999997</c:v>
              </c:pt>
              <c:pt idx="115">
                <c:v>-57.090082975333324</c:v>
              </c:pt>
              <c:pt idx="116">
                <c:v>-57.670111705333326</c:v>
              </c:pt>
              <c:pt idx="117">
                <c:v>-57.949241157999985</c:v>
              </c:pt>
              <c:pt idx="118">
                <c:v>-58.332973060666639</c:v>
              </c:pt>
              <c:pt idx="119">
                <c:v>-55.692194692666654</c:v>
              </c:pt>
              <c:pt idx="120">
                <c:v>-53.994793971333323</c:v>
              </c:pt>
              <c:pt idx="121">
                <c:v>-51.876362959333321</c:v>
              </c:pt>
              <c:pt idx="122">
                <c:v>-51.264132705333331</c:v>
              </c:pt>
              <c:pt idx="123">
                <c:v>-48.920429021666642</c:v>
              </c:pt>
              <c:pt idx="124">
                <c:v>-47.27231302200002</c:v>
              </c:pt>
              <c:pt idx="125">
                <c:v>-45.783349073333305</c:v>
              </c:pt>
              <c:pt idx="126">
                <c:v>-45.881781952666621</c:v>
              </c:pt>
              <c:pt idx="127">
                <c:v>-43.341092351333309</c:v>
              </c:pt>
              <c:pt idx="128">
                <c:v>-39.368540361666639</c:v>
              </c:pt>
              <c:pt idx="129">
                <c:v>-34.048267384333322</c:v>
              </c:pt>
              <c:pt idx="130">
                <c:v>-31.199452246000003</c:v>
              </c:pt>
              <c:pt idx="131">
                <c:v>-30.060887425000011</c:v>
              </c:pt>
              <c:pt idx="132">
                <c:v>-28.313906132333329</c:v>
              </c:pt>
              <c:pt idx="133">
                <c:v>-27.774001187666677</c:v>
              </c:pt>
              <c:pt idx="134">
                <c:v>-27.099772895333317</c:v>
              </c:pt>
              <c:pt idx="135">
                <c:v>-28.955828720666677</c:v>
              </c:pt>
              <c:pt idx="136">
                <c:v>-28.416574178999991</c:v>
              </c:pt>
              <c:pt idx="137">
                <c:v>-26.872673899999988</c:v>
              </c:pt>
              <c:pt idx="138">
                <c:v>-24.905394719333323</c:v>
              </c:pt>
              <c:pt idx="139">
                <c:v>-25.310507048066668</c:v>
              </c:pt>
              <c:pt idx="140">
                <c:v>-25.915913956899999</c:v>
              </c:pt>
              <c:pt idx="141">
                <c:v>-24.987001172466666</c:v>
              </c:pt>
              <c:pt idx="142">
                <c:v>-24.262727613033316</c:v>
              </c:pt>
              <c:pt idx="143">
                <c:v>-24.622196710699999</c:v>
              </c:pt>
              <c:pt idx="144">
                <c:v>-23.1816488212</c:v>
              </c:pt>
              <c:pt idx="145">
                <c:v>-21.815946676499994</c:v>
              </c:pt>
              <c:pt idx="146">
                <c:v>-20.830222382333325</c:v>
              </c:pt>
              <c:pt idx="147">
                <c:v>-22.96434558819999</c:v>
              </c:pt>
            </c:numLit>
          </c:val>
        </c:ser>
        <c:ser>
          <c:idx val="2"/>
          <c:order val="2"/>
          <c:tx>
            <c:v>comercio</c:v>
          </c:tx>
          <c:spPr>
            <a:ln w="38100">
              <a:solidFill>
                <a:schemeClr val="accent2"/>
              </a:solidFill>
              <a:prstDash val="solid"/>
            </a:ln>
          </c:spPr>
          <c:marker>
            <c:symbol val="none"/>
          </c:marker>
          <c:dLbls>
            <c:dLbl>
              <c:idx val="21"/>
              <c:layout>
                <c:manualLayout>
                  <c:x val="0.48287198142785803"/>
                  <c:y val="0.23694615096190075"/>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dLbl>
            <c:delete val="1"/>
            <c:txPr>
              <a:bodyPr/>
              <a:lstStyle/>
              <a:p>
                <a:pPr>
                  <a:defRPr baseline="0">
                    <a:solidFill>
                      <a:schemeClr val="accent6"/>
                    </a:solidFill>
                  </a:defRPr>
                </a:pPr>
                <a:endParaRPr lang="pt-PT"/>
              </a:p>
            </c:txPr>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-10.705003779465386</c:v>
              </c:pt>
              <c:pt idx="1">
                <c:v>-10.310131984593591</c:v>
              </c:pt>
              <c:pt idx="2">
                <c:v>-10.748593523055122</c:v>
              </c:pt>
              <c:pt idx="3">
                <c:v>-11.887055061516667</c:v>
              </c:pt>
              <c:pt idx="4">
                <c:v>-15.353721728183332</c:v>
              </c:pt>
              <c:pt idx="5">
                <c:v>-17.120388394850007</c:v>
              </c:pt>
              <c:pt idx="6">
                <c:v>-18.42038839484999</c:v>
              </c:pt>
              <c:pt idx="7">
                <c:v>-16.753721728183329</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-8.9537217281833357</c:v>
              </c:pt>
              <c:pt idx="18">
                <c:v>-8.2537217281833311</c:v>
              </c:pt>
              <c:pt idx="19">
                <c:v>-7.7203883948500014</c:v>
              </c:pt>
              <c:pt idx="20">
                <c:v>-7.12038839485</c:v>
              </c:pt>
              <c:pt idx="21">
                <c:v>-8.087055061516665</c:v>
              </c:pt>
              <c:pt idx="22">
                <c:v>-8.5203883948500003</c:v>
              </c:pt>
              <c:pt idx="23">
                <c:v>-7.9537217281833348</c:v>
              </c:pt>
              <c:pt idx="24">
                <c:v>-6.2870550615166669</c:v>
              </c:pt>
              <c:pt idx="25">
                <c:v>-6.1870550615166655</c:v>
              </c:pt>
              <c:pt idx="26">
                <c:v>-6.6870550615166655</c:v>
              </c:pt>
              <c:pt idx="27">
                <c:v>-8.087055061516665</c:v>
              </c:pt>
              <c:pt idx="28">
                <c:v>-9.2870550615166643</c:v>
              </c:pt>
              <c:pt idx="29">
                <c:v>-10.820388394850001</c:v>
              </c:pt>
              <c:pt idx="30">
                <c:v>-11.420388394850001</c:v>
              </c:pt>
              <c:pt idx="31">
                <c:v>-11.453721728183334</c:v>
              </c:pt>
              <c:pt idx="32">
                <c:v>-11.787055061516662</c:v>
              </c:pt>
              <c:pt idx="33">
                <c:v>-13.487055061516669</c:v>
              </c:pt>
              <c:pt idx="34">
                <c:v>-14.120388394849998</c:v>
              </c:pt>
              <c:pt idx="35">
                <c:v>-15.187055061516668</c:v>
              </c:pt>
              <c:pt idx="36">
                <c:v>-14.420388394850001</c:v>
              </c:pt>
              <c:pt idx="37">
                <c:v>-13.553721728183334</c:v>
              </c:pt>
              <c:pt idx="38">
                <c:v>-11.653721728183333</c:v>
              </c:pt>
              <c:pt idx="39">
                <c:v>-10.820388394850001</c:v>
              </c:pt>
              <c:pt idx="40">
                <c:v>-10.787055061516668</c:v>
              </c:pt>
              <c:pt idx="41">
                <c:v>-8.8870550615166675</c:v>
              </c:pt>
              <c:pt idx="42">
                <c:v>-6.1203883948500009</c:v>
              </c:pt>
              <c:pt idx="43">
                <c:v>-3.7537217281833359</c:v>
              </c:pt>
              <c:pt idx="44">
                <c:v>-4.4537217281833366</c:v>
              </c:pt>
              <c:pt idx="45">
                <c:v>-3.8537217281833356</c:v>
              </c:pt>
              <c:pt idx="46">
                <c:v>-4.1537217281833358</c:v>
              </c:pt>
              <c:pt idx="47">
                <c:v>-4.0537217281833353</c:v>
              </c:pt>
              <c:pt idx="48">
                <c:v>-5.4203883948500025</c:v>
              </c:pt>
              <c:pt idx="49">
                <c:v>-4.7870550615166669</c:v>
              </c:pt>
              <c:pt idx="50">
                <c:v>-2.887055061516667</c:v>
              </c:pt>
              <c:pt idx="51">
                <c:v>-1.687055061516668</c:v>
              </c:pt>
              <c:pt idx="52">
                <c:v>-0.98705506151666689</c:v>
              </c:pt>
              <c:pt idx="53">
                <c:v>-1.7870550615166676</c:v>
              </c:pt>
              <c:pt idx="54">
                <c:v>-3.887055061516667</c:v>
              </c:pt>
              <c:pt idx="55">
                <c:v>-4.5537217281833353</c:v>
              </c:pt>
              <c:pt idx="56">
                <c:v>-4.7537217281833364</c:v>
              </c:pt>
              <c:pt idx="57">
                <c:v>-2.6870550615166677</c:v>
              </c:pt>
              <c:pt idx="58">
                <c:v>-2.3537217281833356</c:v>
              </c:pt>
              <c:pt idx="59">
                <c:v>-3.62038839485</c:v>
              </c:pt>
              <c:pt idx="60">
                <c:v>-4.5537217281833353</c:v>
              </c:pt>
              <c:pt idx="61">
                <c:v>-5.2203883948500014</c:v>
              </c:pt>
              <c:pt idx="62">
                <c:v>-3.8203883948499997</c:v>
              </c:pt>
              <c:pt idx="63">
                <c:v>-3.9537217281833352</c:v>
              </c:pt>
              <c:pt idx="64">
                <c:v>-2.6537217281833354</c:v>
              </c:pt>
              <c:pt idx="65">
                <c:v>-3.2537217281833359</c:v>
              </c:pt>
              <c:pt idx="66">
                <c:v>-4.1870550615166655</c:v>
              </c:pt>
              <c:pt idx="67">
                <c:v>-6.2537217281833364</c:v>
              </c:pt>
              <c:pt idx="68">
                <c:v>-7.0537217281833353</c:v>
              </c:pt>
              <c:pt idx="69">
                <c:v>-7.1870550615166655</c:v>
              </c:pt>
              <c:pt idx="70">
                <c:v>-8.587055061516665</c:v>
              </c:pt>
              <c:pt idx="71">
                <c:v>-12.287055061516668</c:v>
              </c:pt>
              <c:pt idx="72">
                <c:v>-15.72038839485</c:v>
              </c:pt>
              <c:pt idx="73">
                <c:v>-18.253721728183329</c:v>
              </c:pt>
              <c:pt idx="74">
                <c:v>-17.787055061516671</c:v>
              </c:pt>
              <c:pt idx="75">
                <c:v>-16.187055061516677</c:v>
              </c:pt>
              <c:pt idx="76">
                <c:v>-14.60540170571111</c:v>
              </c:pt>
              <c:pt idx="77">
                <c:v>-12.731315579672218</c:v>
              </c:pt>
              <c:pt idx="78">
                <c:v>-12.050199364766673</c:v>
              </c:pt>
              <c:pt idx="79">
                <c:v>-11.391627029966669</c:v>
              </c:pt>
              <c:pt idx="80">
                <c:v>-10.059111116166671</c:v>
              </c:pt>
              <c:pt idx="81">
                <c:v>-8.9660504117000048</c:v>
              </c:pt>
              <c:pt idx="82">
                <c:v>-8.9450386707666691</c:v>
              </c:pt>
              <c:pt idx="83">
                <c:v>-10.095267186033333</c:v>
              </c:pt>
              <c:pt idx="84">
                <c:v>-12.518904015266669</c:v>
              </c:pt>
              <c:pt idx="85">
                <c:v>-12.155479102266673</c:v>
              </c:pt>
              <c:pt idx="86">
                <c:v>-11.071014587933334</c:v>
              </c:pt>
              <c:pt idx="87">
                <c:v>-9.7130664543333349</c:v>
              </c:pt>
              <c:pt idx="88">
                <c:v>-10.61534500466667</c:v>
              </c:pt>
              <c:pt idx="89">
                <c:v>-10.936596493100003</c:v>
              </c:pt>
              <c:pt idx="90">
                <c:v>-11.416954970533332</c:v>
              </c:pt>
              <c:pt idx="91">
                <c:v>-10.936925388933329</c:v>
              </c:pt>
              <c:pt idx="92">
                <c:v>-11.255283854366672</c:v>
              </c:pt>
              <c:pt idx="93">
                <c:v>-11.719465100599999</c:v>
              </c:pt>
              <c:pt idx="94">
                <c:v>-12.189714175400002</c:v>
              </c:pt>
              <c:pt idx="95">
                <c:v>-13.549637422</c:v>
              </c:pt>
              <c:pt idx="96">
                <c:v>-13.12082336763333</c:v>
              </c:pt>
              <c:pt idx="97">
                <c:v>-13.390757168266671</c:v>
              </c:pt>
              <c:pt idx="98">
                <c:v>-11.487290535533337</c:v>
              </c:pt>
              <c:pt idx="99">
                <c:v>-12.0640296245</c:v>
              </c:pt>
              <c:pt idx="100">
                <c:v>-13.557469730833336</c:v>
              </c:pt>
              <c:pt idx="101">
                <c:v>-17.216608966500001</c:v>
              </c:pt>
              <c:pt idx="102">
                <c:v>-18.424406635533316</c:v>
              </c:pt>
              <c:pt idx="103">
                <c:v>-18.183113740299991</c:v>
              </c:pt>
              <c:pt idx="104">
                <c:v>-18.791166984466667</c:v>
              </c:pt>
              <c:pt idx="105">
                <c:v>-21.055668506066663</c:v>
              </c:pt>
              <c:pt idx="106">
                <c:v>-23.714361851899998</c:v>
              </c:pt>
              <c:pt idx="107">
                <c:v>-25.889412779733316</c:v>
              </c:pt>
              <c:pt idx="108">
                <c:v>-27.530892989600005</c:v>
              </c:pt>
              <c:pt idx="109">
                <c:v>-26.887315113766665</c:v>
              </c:pt>
              <c:pt idx="110">
                <c:v>-26.389382366499994</c:v>
              </c:pt>
              <c:pt idx="111">
                <c:v>-25.873732931333315</c:v>
              </c:pt>
              <c:pt idx="112">
                <c:v>-26.814547250433325</c:v>
              </c:pt>
              <c:pt idx="113">
                <c:v>-25.964109469233325</c:v>
              </c:pt>
              <c:pt idx="114">
                <c:v>-24.581191314699996</c:v>
              </c:pt>
              <c:pt idx="115">
                <c:v>-24.866418841433319</c:v>
              </c:pt>
              <c:pt idx="116">
                <c:v>-26.128006968099999</c:v>
              </c:pt>
              <c:pt idx="117">
                <c:v>-29.138462364100004</c:v>
              </c:pt>
              <c:pt idx="118">
                <c:v>-29.769968731133329</c:v>
              </c:pt>
              <c:pt idx="119">
                <c:v>-29.324036268466667</c:v>
              </c:pt>
              <c:pt idx="120">
                <c:v>-28.364270809466664</c:v>
              </c:pt>
              <c:pt idx="121">
                <c:v>-27.343360402433326</c:v>
              </c:pt>
              <c:pt idx="122">
                <c:v>-25.869223388033323</c:v>
              </c:pt>
              <c:pt idx="123">
                <c:v>-24.017259037633327</c:v>
              </c:pt>
              <c:pt idx="124">
                <c:v>-22.059370256233329</c:v>
              </c:pt>
              <c:pt idx="125">
                <c:v>-21.040626606366651</c:v>
              </c:pt>
              <c:pt idx="126">
                <c:v>-19.0398234745</c:v>
              </c:pt>
              <c:pt idx="127">
                <c:v>-18.030899205000001</c:v>
              </c:pt>
              <c:pt idx="128">
                <c:v>-18.170657851766666</c:v>
              </c:pt>
              <c:pt idx="129">
                <c:v>-18.912068654133328</c:v>
              </c:pt>
              <c:pt idx="130">
                <c:v>-18.234042291699993</c:v>
              </c:pt>
              <c:pt idx="131">
                <c:v>-16.430589126433329</c:v>
              </c:pt>
              <c:pt idx="132">
                <c:v>-13.653759084800004</c:v>
              </c:pt>
              <c:pt idx="133">
                <c:v>-12.240972744366664</c:v>
              </c:pt>
              <c:pt idx="134">
                <c:v>-10.372521409566673</c:v>
              </c:pt>
              <c:pt idx="135">
                <c:v>-9.277399686699999</c:v>
              </c:pt>
              <c:pt idx="136">
                <c:v>-8.0668281169</c:v>
              </c:pt>
              <c:pt idx="137">
                <c:v>-6.5283777716333331</c:v>
              </c:pt>
              <c:pt idx="138">
                <c:v>-5.6170189764666647</c:v>
              </c:pt>
              <c:pt idx="139">
                <c:v>-5.8226934342999996</c:v>
              </c:pt>
              <c:pt idx="140">
                <c:v>-5.5655483537333339</c:v>
              </c:pt>
              <c:pt idx="141">
                <c:v>-5.5066707642333377</c:v>
              </c:pt>
              <c:pt idx="142">
                <c:v>-4.3396112195666685</c:v>
              </c:pt>
              <c:pt idx="143">
                <c:v>-4.850488174899998</c:v>
              </c:pt>
              <c:pt idx="144">
                <c:v>-4.5946169126666669</c:v>
              </c:pt>
              <c:pt idx="145">
                <c:v>-4.5310488763000007</c:v>
              </c:pt>
              <c:pt idx="146">
                <c:v>-3.8813858389333342</c:v>
              </c:pt>
              <c:pt idx="147">
                <c:v>-3.0260778662999996</c:v>
              </c:pt>
            </c:numLit>
          </c:val>
        </c:ser>
        <c:ser>
          <c:idx val="3"/>
          <c:order val="3"/>
          <c:tx>
            <c:v>servicos</c:v>
          </c:tx>
          <c:spPr>
            <a:ln w="25400">
              <a:solidFill>
                <a:srgbClr val="333333"/>
              </a:solidFill>
              <a:prstDash val="solid"/>
            </a:ln>
          </c:spPr>
          <c:marker>
            <c:symbol val="none"/>
          </c:marker>
          <c:dLbls>
            <c:dLbl>
              <c:idx val="20"/>
              <c:layout>
                <c:manualLayout>
                  <c:x val="0.11421646762239776"/>
                  <c:y val="0.1935813792506705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dLbl>
            <c:delete val="1"/>
          </c:dLbls>
          <c:cat>
            <c:strLit>
              <c:ptCount val="154"/>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 </c:v>
              </c:pt>
              <c:pt idx="151">
                <c:v> </c:v>
              </c:pt>
              <c:pt idx="152">
                <c:v> </c:v>
              </c:pt>
              <c:pt idx="153">
                <c:v> </c:v>
              </c:pt>
            </c:strLit>
          </c:cat>
          <c:val>
            <c:numLit>
              <c:formatCode>0.0</c:formatCode>
              <c:ptCount val="154"/>
              <c:pt idx="0">
                <c:v>-20.79911903699999</c:v>
              </c:pt>
              <c:pt idx="1">
                <c:v>-18.981870183666668</c:v>
              </c:pt>
              <c:pt idx="2">
                <c:v>-21.142852071</c:v>
              </c:pt>
              <c:pt idx="3">
                <c:v>-26.565164548333318</c:v>
              </c:pt>
              <c:pt idx="4">
                <c:v>-29.127916860999999</c:v>
              </c:pt>
              <c:pt idx="5">
                <c:v>-30.163660660333324</c:v>
              </c:pt>
              <c:pt idx="6">
                <c:v>-22.057105330333329</c:v>
              </c:pt>
              <c:pt idx="7">
                <c:v>-22.103866302333326</c:v>
              </c:pt>
              <c:pt idx="8">
                <c:v>-18.385732672333308</c:v>
              </c:pt>
              <c:pt idx="9">
                <c:v>-18.06222572399999</c:v>
              </c:pt>
              <c:pt idx="10">
                <c:v>-15.758120779999999</c:v>
              </c:pt>
              <c:pt idx="11">
                <c:v>-17.237782864</c:v>
              </c:pt>
              <c:pt idx="12">
                <c:v>-17.99803769999999</c:v>
              </c:pt>
              <c:pt idx="13">
                <c:v>-19.643162061666668</c:v>
              </c:pt>
              <c:pt idx="14">
                <c:v>-16.293440058333314</c:v>
              </c:pt>
              <c:pt idx="15">
                <c:v>-17.793939316666666</c:v>
              </c:pt>
              <c:pt idx="16">
                <c:v>-14.895629301333338</c:v>
              </c:pt>
              <c:pt idx="17">
                <c:v>-14.823611997333336</c:v>
              </c:pt>
              <c:pt idx="18">
                <c:v>-9.6653111986666662</c:v>
              </c:pt>
              <c:pt idx="19">
                <c:v>-8.1609221763333331</c:v>
              </c:pt>
              <c:pt idx="20">
                <c:v>-8.4210198920000003</c:v>
              </c:pt>
              <c:pt idx="21">
                <c:v>-12.811122874333334</c:v>
              </c:pt>
              <c:pt idx="22">
                <c:v>-12.894767536333337</c:v>
              </c:pt>
              <c:pt idx="23">
                <c:v>-10.586066007000003</c:v>
              </c:pt>
              <c:pt idx="24">
                <c:v>-5.3567133586666662</c:v>
              </c:pt>
              <c:pt idx="25">
                <c:v>-3.5794802613333343</c:v>
              </c:pt>
              <c:pt idx="26">
                <c:v>-3.4425644856666664</c:v>
              </c:pt>
              <c:pt idx="27">
                <c:v>-4.8341874013333337</c:v>
              </c:pt>
              <c:pt idx="28">
                <c:v>-8.4964729853333338</c:v>
              </c:pt>
              <c:pt idx="29">
                <c:v>-14.243562118333335</c:v>
              </c:pt>
              <c:pt idx="30">
                <c:v>-18.193215433333329</c:v>
              </c:pt>
              <c:pt idx="31">
                <c:v>-18.767328142666667</c:v>
              </c:pt>
              <c:pt idx="32">
                <c:v>-14.800595911666674</c:v>
              </c:pt>
              <c:pt idx="33">
                <c:v>-12.525959924</c:v>
              </c:pt>
              <c:pt idx="34">
                <c:v>-11.852658361666672</c:v>
              </c:pt>
              <c:pt idx="35">
                <c:v>-9.3419556520000011</c:v>
              </c:pt>
              <c:pt idx="36">
                <c:v>-9.8700498086666748</c:v>
              </c:pt>
              <c:pt idx="37">
                <c:v>-10.783506467</c:v>
              </c:pt>
              <c:pt idx="38">
                <c:v>-15.133869395666666</c:v>
              </c:pt>
              <c:pt idx="39">
                <c:v>-13.720720995333329</c:v>
              </c:pt>
              <c:pt idx="40">
                <c:v>-10.143996838333335</c:v>
              </c:pt>
              <c:pt idx="41">
                <c:v>-6.852442831666667</c:v>
              </c:pt>
              <c:pt idx="42">
                <c:v>-6.6264372756666665</c:v>
              </c:pt>
              <c:pt idx="43">
                <c:v>-8.7946554536666657</c:v>
              </c:pt>
              <c:pt idx="44">
                <c:v>-12.657528698</c:v>
              </c:pt>
              <c:pt idx="45">
                <c:v>-15.347383170333332</c:v>
              </c:pt>
              <c:pt idx="46">
                <c:v>-15.867956499666672</c:v>
              </c:pt>
              <c:pt idx="47">
                <c:v>-15.877977772666666</c:v>
              </c:pt>
              <c:pt idx="48">
                <c:v>-15.697066928</c:v>
              </c:pt>
              <c:pt idx="49">
                <c:v>-11.759878323000001</c:v>
              </c:pt>
              <c:pt idx="50">
                <c:v>-10.884347981333335</c:v>
              </c:pt>
              <c:pt idx="51">
                <c:v>-11.477105739666671</c:v>
              </c:pt>
              <c:pt idx="52">
                <c:v>-15.810426223333335</c:v>
              </c:pt>
              <c:pt idx="53">
                <c:v>-18.641428439666676</c:v>
              </c:pt>
              <c:pt idx="54">
                <c:v>-18.604604747666674</c:v>
              </c:pt>
              <c:pt idx="55">
                <c:v>-15.626988438666666</c:v>
              </c:pt>
              <c:pt idx="56">
                <c:v>-11.617435117666673</c:v>
              </c:pt>
              <c:pt idx="57">
                <c:v>-9.4532277629999992</c:v>
              </c:pt>
              <c:pt idx="58">
                <c:v>-11.366863269333336</c:v>
              </c:pt>
              <c:pt idx="59">
                <c:v>-11.508762752000001</c:v>
              </c:pt>
              <c:pt idx="60">
                <c:v>-10.858957932000004</c:v>
              </c:pt>
              <c:pt idx="61">
                <c:v>-10.416496215000008</c:v>
              </c:pt>
              <c:pt idx="62">
                <c:v>-10.467523777333334</c:v>
              </c:pt>
              <c:pt idx="63">
                <c:v>-8.6202694096666672</c:v>
              </c:pt>
              <c:pt idx="64">
                <c:v>-9.6838469610000004</c:v>
              </c:pt>
              <c:pt idx="65">
                <c:v>-7.2659307609999964</c:v>
              </c:pt>
              <c:pt idx="66">
                <c:v>-10.990250263</c:v>
              </c:pt>
              <c:pt idx="67">
                <c:v>-12.357160675666673</c:v>
              </c:pt>
              <c:pt idx="68">
                <c:v>-12.857946502000006</c:v>
              </c:pt>
              <c:pt idx="69">
                <c:v>-14.635217373</c:v>
              </c:pt>
              <c:pt idx="70">
                <c:v>-14.413544898000007</c:v>
              </c:pt>
              <c:pt idx="71">
                <c:v>-16.903368701333324</c:v>
              </c:pt>
              <c:pt idx="72">
                <c:v>-15.96888314366667</c:v>
              </c:pt>
              <c:pt idx="73">
                <c:v>-15.667878711999998</c:v>
              </c:pt>
              <c:pt idx="74">
                <c:v>-16.752136977666659</c:v>
              </c:pt>
              <c:pt idx="75">
                <c:v>-14.181676980999997</c:v>
              </c:pt>
              <c:pt idx="76">
                <c:v>-12.039146964333332</c:v>
              </c:pt>
              <c:pt idx="77">
                <c:v>-9.3275767946666708</c:v>
              </c:pt>
              <c:pt idx="78">
                <c:v>-8.292844324666671</c:v>
              </c:pt>
              <c:pt idx="79">
                <c:v>-6.909139063666669</c:v>
              </c:pt>
              <c:pt idx="80">
                <c:v>-6.4819561246666693</c:v>
              </c:pt>
              <c:pt idx="81">
                <c:v>-4.6335383986666674</c:v>
              </c:pt>
              <c:pt idx="82">
                <c:v>-4.1745592836666674</c:v>
              </c:pt>
              <c:pt idx="83">
                <c:v>-3.7044793406666678</c:v>
              </c:pt>
              <c:pt idx="84">
                <c:v>-4.7784504266666676</c:v>
              </c:pt>
              <c:pt idx="85">
                <c:v>-5.2863431146666722</c:v>
              </c:pt>
              <c:pt idx="86">
                <c:v>-4.5002771963333359</c:v>
              </c:pt>
              <c:pt idx="87">
                <c:v>-5.7367225149999994</c:v>
              </c:pt>
              <c:pt idx="88">
                <c:v>-6.0589949179999962</c:v>
              </c:pt>
              <c:pt idx="89">
                <c:v>-7.9949805416666653</c:v>
              </c:pt>
              <c:pt idx="90">
                <c:v>-7.321417646333332</c:v>
              </c:pt>
              <c:pt idx="91">
                <c:v>-7.2295411946666697</c:v>
              </c:pt>
              <c:pt idx="92">
                <c:v>-5.7513575420000009</c:v>
              </c:pt>
              <c:pt idx="93">
                <c:v>-5.3312900473333347</c:v>
              </c:pt>
              <c:pt idx="94">
                <c:v>-5.2012762490000002</c:v>
              </c:pt>
              <c:pt idx="95">
                <c:v>-5.8223287096666674</c:v>
              </c:pt>
              <c:pt idx="96">
                <c:v>-8.8582078783333369</c:v>
              </c:pt>
              <c:pt idx="97">
                <c:v>-10.887626921000004</c:v>
              </c:pt>
              <c:pt idx="98">
                <c:v>-13.120060480999998</c:v>
              </c:pt>
              <c:pt idx="99">
                <c:v>-14.010318069999999</c:v>
              </c:pt>
              <c:pt idx="100">
                <c:v>-14.527871669333331</c:v>
              </c:pt>
              <c:pt idx="101">
                <c:v>-14.270402525333337</c:v>
              </c:pt>
              <c:pt idx="102">
                <c:v>-13.448806961333331</c:v>
              </c:pt>
              <c:pt idx="103">
                <c:v>-13.77630759266667</c:v>
              </c:pt>
              <c:pt idx="104">
                <c:v>-14.531300741999996</c:v>
              </c:pt>
              <c:pt idx="105">
                <c:v>-15.864268670666666</c:v>
              </c:pt>
              <c:pt idx="106">
                <c:v>-16.816224329000008</c:v>
              </c:pt>
              <c:pt idx="107">
                <c:v>-18.15664538599999</c:v>
              </c:pt>
              <c:pt idx="108">
                <c:v>-17.467919241999983</c:v>
              </c:pt>
              <c:pt idx="109">
                <c:v>-16.810583749333329</c:v>
              </c:pt>
              <c:pt idx="110">
                <c:v>-15.675934345000003</c:v>
              </c:pt>
              <c:pt idx="111">
                <c:v>-15.595497004000004</c:v>
              </c:pt>
              <c:pt idx="112">
                <c:v>-16.716455830333324</c:v>
              </c:pt>
              <c:pt idx="113">
                <c:v>-16.655862987333329</c:v>
              </c:pt>
              <c:pt idx="114">
                <c:v>-16.021527832333316</c:v>
              </c:pt>
              <c:pt idx="115">
                <c:v>-14.70632695866667</c:v>
              </c:pt>
              <c:pt idx="116">
                <c:v>-15.482221902666666</c:v>
              </c:pt>
              <c:pt idx="117">
                <c:v>-15.927810508333332</c:v>
              </c:pt>
              <c:pt idx="118">
                <c:v>-17.140165834333324</c:v>
              </c:pt>
              <c:pt idx="119">
                <c:v>-17.336206503</c:v>
              </c:pt>
              <c:pt idx="120">
                <c:v>-18.300176336666667</c:v>
              </c:pt>
              <c:pt idx="121">
                <c:v>-17.960604732333316</c:v>
              </c:pt>
              <c:pt idx="122">
                <c:v>-17.550988681000007</c:v>
              </c:pt>
              <c:pt idx="123">
                <c:v>-17.326168782000007</c:v>
              </c:pt>
              <c:pt idx="124">
                <c:v>-18.084365588000001</c:v>
              </c:pt>
              <c:pt idx="125">
                <c:v>-17.260185254333322</c:v>
              </c:pt>
              <c:pt idx="126">
                <c:v>-15.903222360333331</c:v>
              </c:pt>
              <c:pt idx="127">
                <c:v>-13.152645569333336</c:v>
              </c:pt>
              <c:pt idx="128">
                <c:v>-11.961361452999999</c:v>
              </c:pt>
              <c:pt idx="129">
                <c:v>-10.996409311666673</c:v>
              </c:pt>
              <c:pt idx="130">
                <c:v>-10.115972585</c:v>
              </c:pt>
              <c:pt idx="131">
                <c:v>-8.9371510259999987</c:v>
              </c:pt>
              <c:pt idx="132">
                <c:v>-5.6289819099999967</c:v>
              </c:pt>
              <c:pt idx="133">
                <c:v>-3.9803633699999996</c:v>
              </c:pt>
              <c:pt idx="134">
                <c:v>-3.3201390593333344</c:v>
              </c:pt>
              <c:pt idx="135">
                <c:v>-4.522752033999998</c:v>
              </c:pt>
              <c:pt idx="136">
                <c:v>-4.2282912846666703</c:v>
              </c:pt>
              <c:pt idx="137">
                <c:v>-4.2449478406666667</c:v>
              </c:pt>
              <c:pt idx="138">
                <c:v>-4.7920892543333338</c:v>
              </c:pt>
              <c:pt idx="139">
                <c:v>-5.4417936566666683</c:v>
              </c:pt>
              <c:pt idx="140">
                <c:v>-4.541220262666668</c:v>
              </c:pt>
              <c:pt idx="141">
                <c:v>-4.326400720333333</c:v>
              </c:pt>
              <c:pt idx="142">
                <c:v>-1.7341630113333324</c:v>
              </c:pt>
              <c:pt idx="143">
                <c:v>-2.5442552539999994</c:v>
              </c:pt>
              <c:pt idx="144">
                <c:v>-0.11192552533333319</c:v>
              </c:pt>
              <c:pt idx="145">
                <c:v>-2.1113304753333342</c:v>
              </c:pt>
              <c:pt idx="146">
                <c:v>-1.5583057013333339</c:v>
              </c:pt>
              <c:pt idx="147">
                <c:v>-3.4891820893333332</c:v>
              </c:pt>
            </c:numLit>
          </c:val>
        </c:ser>
        <c:marker val="1"/>
        <c:axId val="113097728"/>
        <c:axId val="171184896"/>
      </c:lineChart>
      <c:catAx>
        <c:axId val="113097728"/>
        <c:scaling>
          <c:orientation val="minMax"/>
        </c:scaling>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71184896"/>
        <c:crosses val="autoZero"/>
        <c:auto val="1"/>
        <c:lblAlgn val="ctr"/>
        <c:lblOffset val="100"/>
        <c:tickLblSkip val="1"/>
        <c:tickMarkSkip val="1"/>
      </c:catAx>
      <c:valAx>
        <c:axId val="171184896"/>
        <c:scaling>
          <c:orientation val="minMax"/>
          <c:max val="2"/>
          <c:min val="-6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3097728"/>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spPr>
        <a:noFill/>
        <a:ln w="25400">
          <a:noFill/>
        </a:ln>
      </c:spPr>
    </c:title>
    <c:plotArea>
      <c:layout>
        <c:manualLayout>
          <c:layoutTarget val="inner"/>
          <c:xMode val="edge"/>
          <c:yMode val="edge"/>
          <c:x val="0.11375625000000029"/>
          <c:y val="0.18251574074074309"/>
          <c:w val="0.91185410334346562"/>
          <c:h val="0.5395347222222171"/>
        </c:manualLayout>
      </c:layout>
      <c:barChart>
        <c:barDir val="col"/>
        <c:grouping val="clustered"/>
        <c:ser>
          <c:idx val="0"/>
          <c:order val="0"/>
          <c:tx>
            <c:strRef>
              <c:f>'9lay_off'!$C$14:$D$14</c:f>
              <c:strCache>
                <c:ptCount val="1"/>
                <c:pt idx="0">
                  <c:v>beneficiários</c:v>
                </c:pt>
              </c:strCache>
            </c:strRef>
          </c:tx>
          <c:spPr>
            <a:solidFill>
              <a:schemeClr val="accent2"/>
            </a:solidFill>
            <a:ln w="25400">
              <a:solidFill>
                <a:schemeClr val="accent2"/>
              </a:solidFill>
              <a:prstDash val="solid"/>
            </a:ln>
          </c:spPr>
          <c:cat>
            <c:multiLvlStrRef>
              <c:f>'9lay_off'!$E$8:$Q$9</c:f>
              <c:multiLvlStrCache>
                <c:ptCount val="13"/>
                <c:lvl>
                  <c:pt idx="0">
                    <c:v>abr.</c:v>
                  </c:pt>
                  <c:pt idx="1">
                    <c:v>mai.</c:v>
                  </c:pt>
                  <c:pt idx="2">
                    <c:v>jun.</c:v>
                  </c:pt>
                  <c:pt idx="3">
                    <c:v>jul.</c:v>
                  </c:pt>
                  <c:pt idx="4">
                    <c:v>ago.</c:v>
                  </c:pt>
                  <c:pt idx="5">
                    <c:v>set.</c:v>
                  </c:pt>
                  <c:pt idx="6">
                    <c:v>out.</c:v>
                  </c:pt>
                  <c:pt idx="7">
                    <c:v>nov.</c:v>
                  </c:pt>
                  <c:pt idx="8">
                    <c:v>dez.</c:v>
                  </c:pt>
                  <c:pt idx="9">
                    <c:v>jan.</c:v>
                  </c:pt>
                  <c:pt idx="10">
                    <c:v>fev.</c:v>
                  </c:pt>
                  <c:pt idx="11">
                    <c:v>mar.</c:v>
                  </c:pt>
                  <c:pt idx="12">
                    <c:v>abr.</c:v>
                  </c:pt>
                </c:lvl>
                <c:lvl>
                  <c:pt idx="0">
                    <c:v>2014</c:v>
                  </c:pt>
                  <c:pt idx="9">
                    <c:v>2015</c:v>
                  </c:pt>
                </c:lvl>
              </c:multiLvlStrCache>
            </c:multiLvlStrRef>
          </c:cat>
          <c:val>
            <c:numRef>
              <c:f>'9lay_off'!$E$15:$Q$15</c:f>
              <c:numCache>
                <c:formatCode>#,##0</c:formatCode>
                <c:ptCount val="13"/>
                <c:pt idx="0">
                  <c:v>1255</c:v>
                </c:pt>
                <c:pt idx="1">
                  <c:v>1464</c:v>
                </c:pt>
                <c:pt idx="2">
                  <c:v>827</c:v>
                </c:pt>
                <c:pt idx="3">
                  <c:v>819</c:v>
                </c:pt>
                <c:pt idx="4">
                  <c:v>740</c:v>
                </c:pt>
                <c:pt idx="5">
                  <c:v>815</c:v>
                </c:pt>
                <c:pt idx="6">
                  <c:v>789</c:v>
                </c:pt>
                <c:pt idx="7">
                  <c:v>881</c:v>
                </c:pt>
                <c:pt idx="8">
                  <c:v>1537</c:v>
                </c:pt>
                <c:pt idx="9">
                  <c:v>1692</c:v>
                </c:pt>
                <c:pt idx="10">
                  <c:v>1473</c:v>
                </c:pt>
                <c:pt idx="11">
                  <c:v>1555</c:v>
                </c:pt>
                <c:pt idx="12">
                  <c:v>1581</c:v>
                </c:pt>
              </c:numCache>
            </c:numRef>
          </c:val>
        </c:ser>
        <c:axId val="111300992"/>
        <c:axId val="111302528"/>
      </c:barChart>
      <c:catAx>
        <c:axId val="111300992"/>
        <c:scaling>
          <c:orientation val="minMax"/>
        </c:scaling>
        <c:axPos val="b"/>
        <c:numFmt formatCode="General" sourceLinked="1"/>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11302528"/>
        <c:crosses val="autoZero"/>
        <c:auto val="1"/>
        <c:lblAlgn val="ctr"/>
        <c:lblOffset val="100"/>
        <c:tickLblSkip val="1"/>
        <c:tickMarkSkip val="1"/>
      </c:catAx>
      <c:valAx>
        <c:axId val="111302528"/>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130099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0.19809601609597091"/>
          <c:y val="6.3777172084258704E-2"/>
          <c:w val="0.60380736269639834"/>
          <c:h val="0.77189104858399993"/>
        </c:manualLayout>
      </c:layout>
      <c:radarChart>
        <c:radarStyle val="marker"/>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0.89795918367346939</c:v>
                </c:pt>
                <c:pt idx="1">
                  <c:v>0.8666666666666667</c:v>
                </c:pt>
                <c:pt idx="2">
                  <c:v>0.91011235955056169</c:v>
                </c:pt>
                <c:pt idx="3">
                  <c:v>0.89349112426035504</c:v>
                </c:pt>
                <c:pt idx="4">
                  <c:v>1.0222222222222221</c:v>
                </c:pt>
                <c:pt idx="5">
                  <c:v>1.1769911504424779</c:v>
                </c:pt>
                <c:pt idx="6">
                  <c:v>1.088888888888889</c:v>
                </c:pt>
                <c:pt idx="7">
                  <c:v>1.1244239631336406</c:v>
                </c:pt>
                <c:pt idx="8">
                  <c:v>0.87301587301587302</c:v>
                </c:pt>
                <c:pt idx="9">
                  <c:v>0.86734693877551017</c:v>
                </c:pt>
                <c:pt idx="10">
                  <c:v>0.93577981651376141</c:v>
                </c:pt>
                <c:pt idx="11">
                  <c:v>1.3155555555555556</c:v>
                </c:pt>
                <c:pt idx="12">
                  <c:v>1.1044776119402986</c:v>
                </c:pt>
                <c:pt idx="13">
                  <c:v>0.70796460176991149</c:v>
                </c:pt>
                <c:pt idx="14">
                  <c:v>1.2016806722689075</c:v>
                </c:pt>
                <c:pt idx="15">
                  <c:v>1.0535714285714286</c:v>
                </c:pt>
                <c:pt idx="16">
                  <c:v>1.0714285714285714</c:v>
                </c:pt>
                <c:pt idx="17">
                  <c:v>1.0930232558139534</c:v>
                </c:pt>
              </c:numCache>
            </c:numRef>
          </c:val>
        </c:ser>
        <c:axId val="171271680"/>
        <c:axId val="171273216"/>
      </c:radarChart>
      <c:catAx>
        <c:axId val="171271680"/>
        <c:scaling>
          <c:orientation val="minMax"/>
        </c:scaling>
        <c:axPos val="b"/>
        <c:majorGridlines>
          <c:spPr>
            <a:ln w="3175">
              <a:solidFill>
                <a:srgbClr val="333333"/>
              </a:solidFill>
              <a:prstDash val="solid"/>
            </a:ln>
          </c:spPr>
        </c:majorGridlines>
        <c:numFmt formatCode="0000" sourceLinked="0"/>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71273216"/>
        <c:crosses val="autoZero"/>
        <c:lblAlgn val="ctr"/>
        <c:lblOffset val="100"/>
      </c:catAx>
      <c:valAx>
        <c:axId val="171273216"/>
        <c:scaling>
          <c:orientation val="minMax"/>
          <c:max val="1.8"/>
          <c:min val="0"/>
        </c:scaling>
        <c:axPos val="l"/>
        <c:majorGridlines>
          <c:spPr>
            <a:ln w="3175">
              <a:solidFill>
                <a:srgbClr val="333333"/>
              </a:solidFill>
              <a:prstDash val="solid"/>
            </a:ln>
          </c:spPr>
        </c:majorGridlines>
        <c:numFmt formatCode="0.0" sourceLinked="0"/>
        <c:majorTickMark val="cross"/>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71271680"/>
        <c:crosses val="autoZero"/>
        <c:crossBetween val="between"/>
        <c:majorUnit val="0.5"/>
        <c:minorUnit val="0.5"/>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spPr>
        <a:noFill/>
        <a:ln w="25400">
          <a:noFill/>
        </a:ln>
      </c:spPr>
    </c:title>
    <c:plotArea>
      <c:layout>
        <c:manualLayout>
          <c:layoutTarget val="inner"/>
          <c:xMode val="edge"/>
          <c:yMode val="edge"/>
          <c:x val="0.11375625000000029"/>
          <c:y val="0.16487685185185186"/>
          <c:w val="0.91185410334346562"/>
          <c:h val="0.61864074074074071"/>
        </c:manualLayout>
      </c:layout>
      <c:barChart>
        <c:barDir val="col"/>
        <c:grouping val="clustered"/>
        <c:ser>
          <c:idx val="0"/>
          <c:order val="0"/>
          <c:tx>
            <c:strRef>
              <c:f>'9lay_off'!$C$37:$D$37</c:f>
              <c:strCache>
                <c:ptCount val="1"/>
                <c:pt idx="0">
                  <c:v>estabelecimentos</c:v>
                </c:pt>
              </c:strCache>
            </c:strRef>
          </c:tx>
          <c:spPr>
            <a:ln w="25400">
              <a:solidFill>
                <a:schemeClr val="tx2"/>
              </a:solidFill>
              <a:prstDash val="solid"/>
            </a:ln>
          </c:spPr>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'9lay_off'!$H$38:$Q$38</c:f>
              <c:numCache>
                <c:formatCode>0</c:formatCode>
                <c:ptCount val="10"/>
                <c:pt idx="0">
                  <c:v>34</c:v>
                </c:pt>
                <c:pt idx="1">
                  <c:v>49</c:v>
                </c:pt>
                <c:pt idx="2">
                  <c:v>28</c:v>
                </c:pt>
                <c:pt idx="3">
                  <c:v>54</c:v>
                </c:pt>
                <c:pt idx="4">
                  <c:v>423</c:v>
                </c:pt>
                <c:pt idx="5">
                  <c:v>324</c:v>
                </c:pt>
                <c:pt idx="6">
                  <c:v>266</c:v>
                </c:pt>
                <c:pt idx="7">
                  <c:v>550</c:v>
                </c:pt>
                <c:pt idx="8">
                  <c:v>547</c:v>
                </c:pt>
                <c:pt idx="9">
                  <c:v>344</c:v>
                </c:pt>
              </c:numCache>
            </c:numRef>
          </c:val>
        </c:ser>
        <c:axId val="126870656"/>
        <c:axId val="53465088"/>
      </c:barChart>
      <c:catAx>
        <c:axId val="126870656"/>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53465088"/>
        <c:crosses val="autoZero"/>
        <c:auto val="1"/>
        <c:lblAlgn val="ctr"/>
        <c:lblOffset val="100"/>
        <c:tickLblSkip val="1"/>
        <c:tickMarkSkip val="1"/>
      </c:catAx>
      <c:valAx>
        <c:axId val="53465088"/>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2687065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pt-P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56"/>
          <c:y val="2.0442129629630001E-2"/>
        </c:manualLayout>
      </c:layout>
      <c:spPr>
        <a:noFill/>
        <a:ln w="25400">
          <a:noFill/>
        </a:ln>
      </c:spPr>
    </c:title>
    <c:plotArea>
      <c:layout>
        <c:manualLayout>
          <c:layoutTarget val="inner"/>
          <c:xMode val="edge"/>
          <c:yMode val="edge"/>
          <c:x val="0.14810763888888889"/>
          <c:y val="0.16487685185185186"/>
          <c:w val="0.91185410334346562"/>
          <c:h val="0.61864074074074071"/>
        </c:manualLayout>
      </c:layout>
      <c:barChart>
        <c:barDir val="col"/>
        <c:grouping val="clustered"/>
        <c:ser>
          <c:idx val="0"/>
          <c:order val="0"/>
          <c:tx>
            <c:strRef>
              <c:f>'9lay_off'!$C$40:$D$40</c:f>
              <c:strCache>
                <c:ptCount val="1"/>
                <c:pt idx="0">
                  <c:v>beneficiários</c:v>
                </c:pt>
              </c:strCache>
            </c:strRef>
          </c:tx>
          <c:spPr>
            <a:solidFill>
              <a:schemeClr val="accent2"/>
            </a:solidFill>
            <a:ln w="25400">
              <a:solidFill>
                <a:schemeClr val="accent2"/>
              </a:solidFill>
              <a:prstDash val="solid"/>
            </a:ln>
          </c:spPr>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'9lay_off'!$H$41:$Q$41</c:f>
              <c:numCache>
                <c:formatCode>#,##0</c:formatCode>
                <c:ptCount val="10"/>
                <c:pt idx="0">
                  <c:v>588</c:v>
                </c:pt>
                <c:pt idx="1">
                  <c:v>664</c:v>
                </c:pt>
                <c:pt idx="2">
                  <c:v>891</c:v>
                </c:pt>
                <c:pt idx="3">
                  <c:v>1422</c:v>
                </c:pt>
                <c:pt idx="4">
                  <c:v>19278</c:v>
                </c:pt>
                <c:pt idx="5">
                  <c:v>6145</c:v>
                </c:pt>
                <c:pt idx="6">
                  <c:v>3601</c:v>
                </c:pt>
                <c:pt idx="7">
                  <c:v>8703</c:v>
                </c:pt>
                <c:pt idx="8">
                  <c:v>7434</c:v>
                </c:pt>
                <c:pt idx="9">
                  <c:v>4460</c:v>
                </c:pt>
              </c:numCache>
            </c:numRef>
          </c:val>
        </c:ser>
        <c:axId val="53480448"/>
        <c:axId val="53498624"/>
      </c:barChart>
      <c:catAx>
        <c:axId val="53480448"/>
        <c:scaling>
          <c:orientation val="minMax"/>
        </c:scaling>
        <c:axPos val="b"/>
        <c:numFmt formatCode="General" sourceLinked="1"/>
        <c:maj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53498624"/>
        <c:crosses val="autoZero"/>
        <c:auto val="1"/>
        <c:lblAlgn val="ctr"/>
        <c:lblOffset val="100"/>
        <c:tickLblSkip val="1"/>
        <c:tickMarkSkip val="1"/>
      </c:catAx>
      <c:valAx>
        <c:axId val="53498624"/>
        <c:scaling>
          <c:orientation val="minMax"/>
          <c:min val="0"/>
        </c:scaling>
        <c:axPos val="l"/>
        <c:numFmt formatCode="0" sourceLinked="0"/>
        <c:maj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5348044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91686784"/>
        <c:axId val="96797440"/>
      </c:barChart>
      <c:catAx>
        <c:axId val="91686784"/>
        <c:scaling>
          <c:orientation val="maxMin"/>
        </c:scaling>
        <c:axPos val="l"/>
        <c:majorTickMark val="none"/>
        <c:tickLblPos val="none"/>
        <c:spPr>
          <a:ln w="3175">
            <a:solidFill>
              <a:srgbClr val="333333"/>
            </a:solidFill>
            <a:prstDash val="solid"/>
          </a:ln>
        </c:spPr>
        <c:crossAx val="96797440"/>
        <c:crosses val="autoZero"/>
        <c:auto val="1"/>
        <c:lblAlgn val="ctr"/>
        <c:lblOffset val="100"/>
        <c:tickMarkSkip val="1"/>
      </c:catAx>
      <c:valAx>
        <c:axId val="96797440"/>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91686784"/>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Ref>
              <c:f>'16irct'!#REF!</c:f>
              <c:numCache>
                <c:formatCode>General</c:formatCode>
                <c:ptCount val="1"/>
                <c:pt idx="0">
                  <c:v>1</c:v>
                </c:pt>
              </c:numCache>
            </c:numRef>
          </c:val>
        </c:ser>
        <c:gapWidth val="80"/>
        <c:axId val="53840128"/>
        <c:axId val="53858304"/>
      </c:barChart>
      <c:catAx>
        <c:axId val="53840128"/>
        <c:scaling>
          <c:orientation val="maxMin"/>
        </c:scaling>
        <c:axPos val="l"/>
        <c:majorTickMark val="none"/>
        <c:tickLblPos val="none"/>
        <c:spPr>
          <a:ln w="3175">
            <a:solidFill>
              <a:srgbClr val="333333"/>
            </a:solidFill>
            <a:prstDash val="solid"/>
          </a:ln>
        </c:spPr>
        <c:crossAx val="53858304"/>
        <c:crosses val="autoZero"/>
        <c:auto val="1"/>
        <c:lblAlgn val="ctr"/>
        <c:lblOffset val="100"/>
        <c:tickMarkSkip val="1"/>
      </c:catAx>
      <c:valAx>
        <c:axId val="53858304"/>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53840128"/>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53869184"/>
        <c:axId val="53973376"/>
      </c:barChart>
      <c:catAx>
        <c:axId val="53869184"/>
        <c:scaling>
          <c:orientation val="maxMin"/>
        </c:scaling>
        <c:axPos val="l"/>
        <c:majorTickMark val="none"/>
        <c:tickLblPos val="none"/>
        <c:spPr>
          <a:ln w="3175">
            <a:solidFill>
              <a:srgbClr val="333333"/>
            </a:solidFill>
            <a:prstDash val="solid"/>
          </a:ln>
        </c:spPr>
        <c:crossAx val="53973376"/>
        <c:crosses val="autoZero"/>
        <c:auto val="1"/>
        <c:lblAlgn val="ctr"/>
        <c:lblOffset val="100"/>
        <c:tickMarkSkip val="1"/>
      </c:catAx>
      <c:valAx>
        <c:axId val="53973376"/>
        <c:scaling>
          <c:orientation val="minMax"/>
          <c:max val="3.4"/>
          <c:min val="-2.1"/>
        </c:scaling>
        <c:axPos val="t"/>
        <c:majorGridlines>
          <c:spPr>
            <a:ln w="3175">
              <a:solidFill>
                <a:srgbClr val="FFFFFF"/>
              </a:solidFill>
              <a:prstDash val="solid"/>
            </a:ln>
          </c:spPr>
        </c:majorGridlines>
        <c:numFmt formatCode="General" sourceLinked="1"/>
        <c:majorTickMark val="none"/>
        <c:tickLblPos val="none"/>
        <c:spPr>
          <a:ln w="9525">
            <a:noFill/>
          </a:ln>
        </c:spPr>
        <c:crossAx val="53869184"/>
        <c:crosses val="autoZero"/>
        <c:crossBetween val="between"/>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pt-PT"/>
  <c:chart>
    <c:plotArea>
      <c:layout/>
      <c:barChart>
        <c:barDir val="bar"/>
        <c:grouping val="clustered"/>
        <c:ser>
          <c:idx val="0"/>
          <c:order val="0"/>
          <c:spPr>
            <a:solidFill>
              <a:srgbClr val="CC0000"/>
            </a:solidFill>
            <a:ln w="12700">
              <a:solidFill>
                <a:srgbClr val="FFFFFF"/>
              </a:solidFill>
              <a:prstDash val="solid"/>
            </a:ln>
          </c:spPr>
          <c:val>
            <c:numLit>
              <c:formatCode>General</c:formatCode>
              <c:ptCount val="1"/>
              <c:pt idx="0">
                <c:v>1</c:v>
              </c:pt>
            </c:numLit>
          </c:val>
        </c:ser>
        <c:gapWidth val="80"/>
        <c:axId val="53984256"/>
        <c:axId val="53998336"/>
      </c:barChart>
      <c:catAx>
        <c:axId val="53984256"/>
        <c:scaling>
          <c:orientation val="maxMin"/>
        </c:scaling>
        <c:axPos val="l"/>
        <c:majorTickMark val="none"/>
        <c:tickLblPos val="none"/>
        <c:spPr>
          <a:ln w="3175">
            <a:solidFill>
              <a:srgbClr val="333333"/>
            </a:solidFill>
            <a:prstDash val="solid"/>
          </a:ln>
        </c:spPr>
        <c:crossAx val="53998336"/>
        <c:crosses val="autoZero"/>
        <c:auto val="1"/>
        <c:lblAlgn val="ctr"/>
        <c:lblOffset val="100"/>
        <c:tickMarkSkip val="1"/>
      </c:catAx>
      <c:valAx>
        <c:axId val="53998336"/>
        <c:scaling>
          <c:orientation val="minMax"/>
          <c:max val="0.13"/>
          <c:min val="-3.4000000000000002E-2"/>
        </c:scaling>
        <c:axPos val="t"/>
        <c:majorGridlines>
          <c:spPr>
            <a:ln w="3175">
              <a:solidFill>
                <a:srgbClr val="FFFFFF"/>
              </a:solidFill>
              <a:prstDash val="solid"/>
            </a:ln>
          </c:spPr>
        </c:majorGridlines>
        <c:numFmt formatCode="General" sourceLinked="1"/>
        <c:majorTickMark val="none"/>
        <c:tickLblPos val="none"/>
        <c:spPr>
          <a:ln w="9525">
            <a:noFill/>
          </a:ln>
        </c:spPr>
        <c:crossAx val="53984256"/>
        <c:crosses val="autoZero"/>
        <c:crossBetween val="between"/>
        <c:majorUnit val="2.5000000000000001E-2"/>
      </c:valAx>
      <c:spPr>
        <a:noFill/>
        <a:ln w="25400">
          <a:noFill/>
        </a:ln>
      </c:spPr>
    </c:plotArea>
    <c:plotVisOnly val="1"/>
    <c:dispBlanksAs val="gap"/>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lang val="pt-PT"/>
  <c:chart>
    <c:plotArea>
      <c:layout>
        <c:manualLayout>
          <c:layoutTarget val="inner"/>
          <c:xMode val="edge"/>
          <c:yMode val="edge"/>
          <c:x val="3.9451516222501612E-3"/>
          <c:y val="4.0812466903705012E-2"/>
          <c:w val="0.99605478225174449"/>
          <c:h val="0.93403579928657465"/>
        </c:manualLayout>
      </c:layout>
      <c:barChart>
        <c:barDir val="bar"/>
        <c:grouping val="clustered"/>
        <c:ser>
          <c:idx val="0"/>
          <c:order val="0"/>
          <c:spPr>
            <a:solidFill>
              <a:schemeClr val="accent4"/>
            </a:solidFill>
            <a:ln w="12700">
              <a:solidFill>
                <a:srgbClr val="FFFFFF"/>
              </a:solidFill>
              <a:prstDash val="solid"/>
            </a:ln>
          </c:spPr>
          <c:val>
            <c:numRef>
              <c:f>'16irct'!$J$67:$J$76</c:f>
              <c:numCache>
                <c:formatCode>0.0</c:formatCode>
                <c:ptCount val="10"/>
                <c:pt idx="0">
                  <c:v>4.8680861140162124</c:v>
                </c:pt>
                <c:pt idx="1">
                  <c:v>4.4144403901410945</c:v>
                </c:pt>
                <c:pt idx="2">
                  <c:v>4.0114151573036327</c:v>
                </c:pt>
                <c:pt idx="3">
                  <c:v>3.9759838605365028</c:v>
                </c:pt>
                <c:pt idx="4">
                  <c:v>2.6887918965659008</c:v>
                </c:pt>
                <c:pt idx="5">
                  <c:v>-7.2458161789763498</c:v>
                </c:pt>
                <c:pt idx="6">
                  <c:v>-5.2596912685771713</c:v>
                </c:pt>
                <c:pt idx="7">
                  <c:v>-4.3484919646321174</c:v>
                </c:pt>
                <c:pt idx="8">
                  <c:v>-2.6017908430478132</c:v>
                </c:pt>
                <c:pt idx="9">
                  <c:v>-1.6044707267567127</c:v>
                </c:pt>
              </c:numCache>
            </c:numRef>
          </c:val>
        </c:ser>
        <c:gapWidth val="80"/>
        <c:axId val="54095232"/>
        <c:axId val="54105216"/>
      </c:barChart>
      <c:catAx>
        <c:axId val="54095232"/>
        <c:scaling>
          <c:orientation val="maxMin"/>
        </c:scaling>
        <c:axPos val="l"/>
        <c:majorTickMark val="none"/>
        <c:tickLblPos val="none"/>
        <c:crossAx val="54105216"/>
        <c:crossesAt val="0"/>
        <c:auto val="1"/>
        <c:lblAlgn val="ctr"/>
        <c:lblOffset val="100"/>
        <c:tickMarkSkip val="1"/>
      </c:catAx>
      <c:valAx>
        <c:axId val="54105216"/>
        <c:scaling>
          <c:orientation val="minMax"/>
        </c:scaling>
        <c:axPos val="t"/>
        <c:numFmt formatCode="0.0" sourceLinked="1"/>
        <c:majorTickMark val="none"/>
        <c:tickLblPos val="none"/>
        <c:spPr>
          <a:ln w="9525">
            <a:noFill/>
          </a:ln>
        </c:spPr>
        <c:crossAx val="54095232"/>
        <c:crosses val="autoZero"/>
        <c:crossBetween val="between"/>
      </c:valAx>
    </c:plotArea>
    <c:plotVisOnly val="1"/>
    <c:dispBlanksAs val="gap"/>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10</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1</xdr:col>
      <xdr:colOff>123825</xdr:colOff>
      <xdr:row>1</xdr:row>
      <xdr:rowOff>142875</xdr:rowOff>
    </xdr:from>
    <xdr:to>
      <xdr:col>3</xdr:col>
      <xdr:colOff>871714</xdr:colOff>
      <xdr:row>3</xdr:row>
      <xdr:rowOff>295275</xdr:rowOff>
    </xdr:to>
    <xdr:pic>
      <xdr:nvPicPr>
        <xdr:cNvPr id="5121"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19075" y="238125"/>
          <a:ext cx="2005189" cy="533400"/>
        </a:xfrm>
        <a:prstGeom prst="rect">
          <a:avLst/>
        </a:prstGeom>
        <a:noFill/>
        <a:ln w="1">
          <a:noFill/>
          <a:miter lim="800000"/>
          <a:headEnd/>
          <a:tailEnd type="none" w="med" len="med"/>
        </a:ln>
        <a:effectLst/>
      </xdr:spPr>
    </xdr:pic>
    <xdr:clientData/>
  </xdr:twoCellAnchor>
  <xdr:oneCellAnchor>
    <xdr:from>
      <xdr:col>6</xdr:col>
      <xdr:colOff>142875</xdr:colOff>
      <xdr:row>10</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33</xdr:row>
      <xdr:rowOff>76199</xdr:rowOff>
    </xdr:from>
    <xdr:to>
      <xdr:col>9</xdr:col>
      <xdr:colOff>2276475</xdr:colOff>
      <xdr:row>53</xdr:row>
      <xdr:rowOff>47383</xdr:rowOff>
    </xdr:to>
    <xdr:grpSp>
      <xdr:nvGrpSpPr>
        <xdr:cNvPr id="19" name="Grupo 18"/>
        <xdr:cNvGrpSpPr/>
      </xdr:nvGrpSpPr>
      <xdr:grpSpPr>
        <a:xfrm>
          <a:off x="3248026" y="5838824"/>
          <a:ext cx="3676649" cy="3952634"/>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21</xdr:col>
      <xdr:colOff>1181100</xdr:colOff>
      <xdr:row>22</xdr:row>
      <xdr:rowOff>9525</xdr:rowOff>
    </xdr:from>
    <xdr:to>
      <xdr:col>21</xdr:col>
      <xdr:colOff>1181100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164365"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305558</xdr:colOff>
      <xdr:row>1</xdr:row>
      <xdr:rowOff>8550</xdr:rowOff>
    </xdr:to>
    <xdr:grpSp>
      <xdr:nvGrpSpPr>
        <xdr:cNvPr id="6" name="Grupo 5"/>
        <xdr:cNvGrpSpPr/>
      </xdr:nvGrpSpPr>
      <xdr:grpSpPr>
        <a:xfrm>
          <a:off x="66675" y="0"/>
          <a:ext cx="600833"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219825" y="0"/>
          <a:ext cx="6294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210300" y="0"/>
          <a:ext cx="629408"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384</xdr:row>
      <xdr:rowOff>114300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384</xdr:row>
      <xdr:rowOff>114300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0.49032</cdr:x>
      <cdr:y>0.29435</cdr:y>
    </cdr:from>
    <cdr:to>
      <cdr:x>0.94552</cdr:x>
      <cdr:y>0.52526</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536517" y="510276"/>
          <a:ext cx="1426471"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0.32418</cdr:x>
      <cdr:y>0.59028</cdr:y>
    </cdr:from>
    <cdr:to>
      <cdr:x>0.57761</cdr:x>
      <cdr:y>0.7881</cdr:y>
    </cdr:to>
    <cdr:sp macro="" textlink="">
      <cdr:nvSpPr>
        <cdr:cNvPr id="1890306" name="Text Box 2"/>
        <cdr:cNvSpPr txBox="1">
          <a:spLocks xmlns:a="http://schemas.openxmlformats.org/drawingml/2006/main" noChangeArrowheads="1"/>
        </cdr:cNvSpPr>
      </cdr:nvSpPr>
      <cdr:spPr bwMode="auto">
        <a:xfrm xmlns:a="http://schemas.openxmlformats.org/drawingml/2006/main">
          <a:off x="1015901" y="1023281"/>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0.47741</cdr:x>
      <cdr:y>0.38979</cdr:y>
    </cdr:from>
    <cdr:to>
      <cdr:x>0.52711</cdr:x>
      <cdr:y>0.41667</cdr:y>
    </cdr:to>
    <cdr:sp macro="" textlink="">
      <cdr:nvSpPr>
        <cdr:cNvPr id="4" name="Conexão recta unidireccional 3"/>
        <cdr:cNvSpPr/>
      </cdr:nvSpPr>
      <cdr:spPr>
        <a:xfrm xmlns:a="http://schemas.openxmlformats.org/drawingml/2006/main">
          <a:off x="1509713" y="690563"/>
          <a:ext cx="157162" cy="47625"/>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0.43161</cdr:x>
      <cdr:y>0.38187</cdr:y>
    </cdr:from>
    <cdr:to>
      <cdr:x>0.4446</cdr:x>
      <cdr:y>0.45995</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352550" y="661988"/>
          <a:ext cx="40698" cy="135363"/>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68</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68</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85</xdr:row>
      <xdr:rowOff>28575</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6.bin"/><Relationship Id="rId7" Type="http://schemas.openxmlformats.org/officeDocument/2006/relationships/printerSettings" Target="../printerSettings/printerSettings37.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e.min-economia.pt/" TargetMode="External"/><Relationship Id="rId5" Type="http://schemas.openxmlformats.org/officeDocument/2006/relationships/hyperlink" Target="mailto:dados@gee.min-economia.pt" TargetMode="External"/><Relationship Id="rId4" Type="http://schemas.openxmlformats.org/officeDocument/2006/relationships/hyperlink" Target="http://www.gee.min-economia.pt/pagina.aspx?js=0&amp;codigono=67637170AAAAAAAAAAAAAAAA"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sheetPr codeName="Folha1">
    <tabColor theme="9"/>
    <pageSetUpPr fitToPage="1"/>
  </sheetPr>
  <dimension ref="A1:Q68"/>
  <sheetViews>
    <sheetView tabSelected="1" showRuler="0" zoomScaleNormal="100" workbookViewId="0"/>
  </sheetViews>
  <sheetFormatPr defaultRowHeight="12.75"/>
  <cols>
    <col min="1" max="1" width="1.42578125" style="166" customWidth="1"/>
    <col min="2" max="2" width="2.5703125" style="166" customWidth="1"/>
    <col min="3" max="3" width="16.28515625" style="166" customWidth="1"/>
    <col min="4" max="4" width="22.28515625" style="166" customWidth="1"/>
    <col min="5" max="5" width="2.42578125" style="322" customWidth="1"/>
    <col min="6" max="6" width="1" style="166" customWidth="1"/>
    <col min="7" max="7" width="14" style="166" customWidth="1"/>
    <col min="8" max="8" width="5.5703125" style="166" customWidth="1"/>
    <col min="9" max="9" width="4.140625" style="166" customWidth="1"/>
    <col min="10" max="10" width="34.5703125" style="166" customWidth="1"/>
    <col min="11" max="11" width="2.42578125" style="166" customWidth="1"/>
    <col min="12" max="12" width="1.42578125" style="166" customWidth="1"/>
    <col min="13" max="13" width="8.140625" style="166" customWidth="1"/>
    <col min="14" max="16384" width="9.140625" style="166"/>
  </cols>
  <sheetData>
    <row r="1" spans="1:17" ht="7.5" customHeight="1">
      <c r="A1" s="338"/>
      <c r="B1" s="335"/>
      <c r="C1" s="335"/>
      <c r="D1" s="335"/>
      <c r="E1" s="890"/>
      <c r="F1" s="335"/>
      <c r="G1" s="335"/>
      <c r="H1" s="335"/>
      <c r="I1" s="335"/>
      <c r="J1" s="335"/>
      <c r="K1" s="335"/>
      <c r="L1" s="335"/>
    </row>
    <row r="2" spans="1:17" ht="17.25" customHeight="1">
      <c r="A2" s="338"/>
      <c r="B2" s="312"/>
      <c r="C2" s="313"/>
      <c r="D2" s="313"/>
      <c r="E2" s="891"/>
      <c r="F2" s="313"/>
      <c r="G2" s="313"/>
      <c r="H2" s="313"/>
      <c r="I2" s="314"/>
      <c r="J2" s="315"/>
      <c r="K2" s="315"/>
      <c r="L2" s="338"/>
    </row>
    <row r="3" spans="1:17">
      <c r="A3" s="338"/>
      <c r="B3" s="312"/>
      <c r="C3" s="313"/>
      <c r="D3" s="313"/>
      <c r="E3" s="891"/>
      <c r="F3" s="313"/>
      <c r="G3" s="313"/>
      <c r="H3" s="313"/>
      <c r="I3" s="314"/>
      <c r="J3" s="312"/>
      <c r="K3" s="315"/>
      <c r="L3" s="338"/>
    </row>
    <row r="4" spans="1:17" ht="33.75" customHeight="1">
      <c r="A4" s="338"/>
      <c r="B4" s="312"/>
      <c r="C4" s="314"/>
      <c r="D4" s="314"/>
      <c r="E4" s="892"/>
      <c r="F4" s="314"/>
      <c r="G4" s="314"/>
      <c r="H4" s="314"/>
      <c r="I4" s="314"/>
      <c r="J4" s="316" t="s">
        <v>35</v>
      </c>
      <c r="K4" s="312"/>
      <c r="L4" s="338"/>
    </row>
    <row r="5" spans="1:17" s="171" customFormat="1" ht="12.75" customHeight="1">
      <c r="A5" s="340"/>
      <c r="B5" s="1458"/>
      <c r="C5" s="1458"/>
      <c r="D5" s="1458"/>
      <c r="E5" s="1458"/>
      <c r="F5" s="335"/>
      <c r="G5" s="317"/>
      <c r="H5" s="317"/>
      <c r="I5" s="317"/>
      <c r="J5" s="318"/>
      <c r="K5" s="319"/>
      <c r="L5" s="338"/>
    </row>
    <row r="6" spans="1:17" ht="12.75" customHeight="1">
      <c r="A6" s="338"/>
      <c r="B6" s="338"/>
      <c r="C6" s="335"/>
      <c r="D6" s="335"/>
      <c r="E6" s="890"/>
      <c r="F6" s="335"/>
      <c r="G6" s="317"/>
      <c r="H6" s="317"/>
      <c r="I6" s="317"/>
      <c r="J6" s="318"/>
      <c r="K6" s="319"/>
      <c r="L6" s="338"/>
      <c r="O6" s="320"/>
    </row>
    <row r="7" spans="1:17" ht="12.75" customHeight="1">
      <c r="A7" s="338"/>
      <c r="B7" s="338"/>
      <c r="C7" s="335"/>
      <c r="D7" s="335"/>
      <c r="E7" s="890"/>
      <c r="F7" s="335"/>
      <c r="G7" s="317"/>
      <c r="H7" s="317"/>
      <c r="I7" s="334"/>
      <c r="J7" s="318"/>
      <c r="K7" s="319"/>
      <c r="L7" s="338"/>
      <c r="N7" s="321"/>
      <c r="O7" s="322"/>
    </row>
    <row r="8" spans="1:17" ht="12.75" customHeight="1">
      <c r="A8" s="338"/>
      <c r="B8" s="338"/>
      <c r="C8" s="335"/>
      <c r="D8" s="335"/>
      <c r="E8" s="890"/>
      <c r="F8" s="335"/>
      <c r="G8" s="317"/>
      <c r="H8" s="317"/>
      <c r="I8" s="317"/>
      <c r="J8" s="318"/>
      <c r="K8" s="319"/>
      <c r="L8" s="338"/>
      <c r="N8" s="323"/>
    </row>
    <row r="9" spans="1:17" ht="12.75" customHeight="1">
      <c r="A9" s="338"/>
      <c r="B9" s="338"/>
      <c r="C9" s="335"/>
      <c r="D9" s="335"/>
      <c r="E9" s="890"/>
      <c r="F9" s="335"/>
      <c r="G9" s="317"/>
      <c r="H9" s="317"/>
      <c r="I9" s="317"/>
      <c r="J9" s="318"/>
      <c r="K9" s="319"/>
      <c r="L9" s="338"/>
      <c r="N9" s="323"/>
    </row>
    <row r="10" spans="1:17" ht="12.75" customHeight="1">
      <c r="A10" s="338"/>
      <c r="B10" s="338"/>
      <c r="C10" s="335"/>
      <c r="D10" s="335"/>
      <c r="E10" s="890"/>
      <c r="F10" s="335"/>
      <c r="G10" s="317"/>
      <c r="H10" s="317"/>
      <c r="I10" s="317"/>
      <c r="J10" s="318"/>
      <c r="K10" s="319"/>
      <c r="L10" s="338"/>
    </row>
    <row r="11" spans="1:17">
      <c r="A11" s="338"/>
      <c r="B11" s="338"/>
      <c r="C11" s="335"/>
      <c r="D11" s="335"/>
      <c r="E11" s="890"/>
      <c r="F11" s="335"/>
      <c r="G11" s="317"/>
      <c r="H11" s="317"/>
      <c r="I11" s="317"/>
      <c r="J11" s="318"/>
      <c r="K11" s="319"/>
      <c r="L11" s="338"/>
    </row>
    <row r="12" spans="1:17">
      <c r="A12" s="338"/>
      <c r="B12" s="355" t="s">
        <v>27</v>
      </c>
      <c r="C12" s="353"/>
      <c r="D12" s="353"/>
      <c r="E12" s="893"/>
      <c r="F12" s="335"/>
      <c r="G12" s="317"/>
      <c r="H12" s="317"/>
      <c r="I12" s="317"/>
      <c r="J12" s="318"/>
      <c r="K12" s="319"/>
      <c r="L12" s="338"/>
    </row>
    <row r="13" spans="1:17" ht="13.5" thickBot="1">
      <c r="A13" s="338"/>
      <c r="B13" s="338"/>
      <c r="C13" s="335"/>
      <c r="D13" s="335"/>
      <c r="E13" s="890"/>
      <c r="F13" s="335"/>
      <c r="G13" s="317"/>
      <c r="H13" s="317"/>
      <c r="I13" s="317"/>
      <c r="J13" s="318"/>
      <c r="K13" s="319"/>
      <c r="L13" s="338"/>
      <c r="Q13" s="324"/>
    </row>
    <row r="14" spans="1:17" ht="13.5" thickBot="1">
      <c r="A14" s="338"/>
      <c r="B14" s="360"/>
      <c r="C14" s="347" t="s">
        <v>21</v>
      </c>
      <c r="D14" s="347"/>
      <c r="E14" s="894">
        <v>3</v>
      </c>
      <c r="F14" s="335"/>
      <c r="G14" s="317"/>
      <c r="H14" s="317"/>
      <c r="I14" s="317"/>
      <c r="J14" s="318"/>
      <c r="K14" s="319"/>
      <c r="L14" s="338"/>
      <c r="Q14" s="324"/>
    </row>
    <row r="15" spans="1:17" ht="13.5" thickBot="1">
      <c r="A15" s="338"/>
      <c r="B15" s="338"/>
      <c r="C15" s="354"/>
      <c r="D15" s="354"/>
      <c r="E15" s="895"/>
      <c r="F15" s="335"/>
      <c r="G15" s="317"/>
      <c r="H15" s="317"/>
      <c r="I15" s="317"/>
      <c r="J15" s="318"/>
      <c r="K15" s="319"/>
      <c r="L15" s="338"/>
      <c r="Q15" s="324"/>
    </row>
    <row r="16" spans="1:17" ht="13.5" thickBot="1">
      <c r="A16" s="338"/>
      <c r="B16" s="360"/>
      <c r="C16" s="347" t="s">
        <v>33</v>
      </c>
      <c r="D16" s="347"/>
      <c r="E16" s="896">
        <v>4</v>
      </c>
      <c r="F16" s="335"/>
      <c r="G16" s="317"/>
      <c r="H16" s="317"/>
      <c r="I16" s="317"/>
      <c r="J16" s="318"/>
      <c r="K16" s="319"/>
      <c r="L16" s="338"/>
      <c r="Q16" s="324"/>
    </row>
    <row r="17" spans="1:17" ht="13.5" thickBot="1">
      <c r="A17" s="338"/>
      <c r="B17" s="339"/>
      <c r="C17" s="345"/>
      <c r="D17" s="345"/>
      <c r="E17" s="897"/>
      <c r="F17" s="335"/>
      <c r="G17" s="317"/>
      <c r="H17" s="317"/>
      <c r="I17" s="317"/>
      <c r="J17" s="318"/>
      <c r="K17" s="319"/>
      <c r="L17" s="338"/>
      <c r="Q17" s="324"/>
    </row>
    <row r="18" spans="1:17" ht="13.5" customHeight="1" thickBot="1">
      <c r="A18" s="338"/>
      <c r="B18" s="359"/>
      <c r="C18" s="1456" t="s">
        <v>32</v>
      </c>
      <c r="D18" s="1457"/>
      <c r="E18" s="896">
        <v>6</v>
      </c>
      <c r="F18" s="335"/>
      <c r="G18" s="317"/>
      <c r="H18" s="317"/>
      <c r="I18" s="317"/>
      <c r="J18" s="318"/>
      <c r="K18" s="319"/>
      <c r="L18" s="338"/>
    </row>
    <row r="19" spans="1:17">
      <c r="A19" s="338"/>
      <c r="B19" s="351"/>
      <c r="C19" s="1464" t="s">
        <v>2</v>
      </c>
      <c r="D19" s="1464"/>
      <c r="E19" s="895">
        <v>6</v>
      </c>
      <c r="F19" s="335"/>
      <c r="G19" s="317"/>
      <c r="H19" s="317"/>
      <c r="I19" s="317"/>
      <c r="J19" s="318"/>
      <c r="K19" s="319"/>
      <c r="L19" s="338"/>
    </row>
    <row r="20" spans="1:17">
      <c r="A20" s="338"/>
      <c r="B20" s="351"/>
      <c r="C20" s="1464" t="s">
        <v>13</v>
      </c>
      <c r="D20" s="1464"/>
      <c r="E20" s="895">
        <v>7</v>
      </c>
      <c r="F20" s="335"/>
      <c r="G20" s="317"/>
      <c r="H20" s="317"/>
      <c r="I20" s="317"/>
      <c r="J20" s="318"/>
      <c r="K20" s="319"/>
      <c r="L20" s="338"/>
    </row>
    <row r="21" spans="1:17">
      <c r="A21" s="338"/>
      <c r="B21" s="351"/>
      <c r="C21" s="1464" t="s">
        <v>7</v>
      </c>
      <c r="D21" s="1464"/>
      <c r="E21" s="895">
        <v>8</v>
      </c>
      <c r="F21" s="335"/>
      <c r="G21" s="317"/>
      <c r="H21" s="317"/>
      <c r="I21" s="317"/>
      <c r="J21" s="318"/>
      <c r="K21" s="319"/>
      <c r="L21" s="338"/>
    </row>
    <row r="22" spans="1:17">
      <c r="A22" s="338"/>
      <c r="B22" s="352"/>
      <c r="C22" s="1464" t="s">
        <v>449</v>
      </c>
      <c r="D22" s="1464"/>
      <c r="E22" s="895">
        <v>9</v>
      </c>
      <c r="F22" s="335"/>
      <c r="G22" s="325"/>
      <c r="H22" s="317"/>
      <c r="I22" s="317"/>
      <c r="J22" s="318"/>
      <c r="K22" s="319"/>
      <c r="L22" s="338"/>
    </row>
    <row r="23" spans="1:17" ht="22.5" customHeight="1">
      <c r="A23" s="338"/>
      <c r="B23" s="341"/>
      <c r="C23" s="1465" t="s">
        <v>28</v>
      </c>
      <c r="D23" s="1465"/>
      <c r="E23" s="895">
        <v>10</v>
      </c>
      <c r="F23" s="335"/>
      <c r="G23" s="317"/>
      <c r="H23" s="317"/>
      <c r="I23" s="317"/>
      <c r="J23" s="318"/>
      <c r="K23" s="319"/>
      <c r="L23" s="338"/>
    </row>
    <row r="24" spans="1:17">
      <c r="A24" s="338"/>
      <c r="B24" s="341"/>
      <c r="C24" s="1464" t="s">
        <v>25</v>
      </c>
      <c r="D24" s="1464"/>
      <c r="E24" s="895">
        <v>11</v>
      </c>
      <c r="F24" s="335"/>
      <c r="G24" s="317"/>
      <c r="H24" s="317"/>
      <c r="I24" s="317"/>
      <c r="J24" s="318"/>
      <c r="K24" s="319"/>
      <c r="L24" s="338"/>
    </row>
    <row r="25" spans="1:17" ht="12.75" customHeight="1" thickBot="1">
      <c r="A25" s="338"/>
      <c r="B25" s="335"/>
      <c r="C25" s="343"/>
      <c r="D25" s="343"/>
      <c r="E25" s="895"/>
      <c r="F25" s="335"/>
      <c r="G25" s="317"/>
      <c r="H25" s="1459">
        <v>42125</v>
      </c>
      <c r="I25" s="1460"/>
      <c r="J25" s="1460"/>
      <c r="K25" s="325"/>
      <c r="L25" s="338"/>
    </row>
    <row r="26" spans="1:17" ht="13.5" customHeight="1" thickBot="1">
      <c r="A26" s="338"/>
      <c r="B26" s="439"/>
      <c r="C26" s="1468" t="s">
        <v>12</v>
      </c>
      <c r="D26" s="1457"/>
      <c r="E26" s="896">
        <v>12</v>
      </c>
      <c r="F26" s="335"/>
      <c r="G26" s="317"/>
      <c r="H26" s="1460"/>
      <c r="I26" s="1460"/>
      <c r="J26" s="1460"/>
      <c r="K26" s="325"/>
      <c r="L26" s="338"/>
    </row>
    <row r="27" spans="1:17" ht="12.75" hidden="1" customHeight="1">
      <c r="A27" s="338"/>
      <c r="B27" s="336"/>
      <c r="C27" s="1464" t="s">
        <v>45</v>
      </c>
      <c r="D27" s="1464"/>
      <c r="E27" s="895">
        <v>12</v>
      </c>
      <c r="F27" s="335"/>
      <c r="G27" s="317"/>
      <c r="H27" s="1460"/>
      <c r="I27" s="1460"/>
      <c r="J27" s="1460"/>
      <c r="K27" s="325"/>
      <c r="L27" s="338"/>
    </row>
    <row r="28" spans="1:17" ht="22.5" customHeight="1">
      <c r="A28" s="338"/>
      <c r="B28" s="336"/>
      <c r="C28" s="1467" t="s">
        <v>479</v>
      </c>
      <c r="D28" s="1467"/>
      <c r="E28" s="895">
        <v>12</v>
      </c>
      <c r="F28" s="335"/>
      <c r="G28" s="317"/>
      <c r="H28" s="1460"/>
      <c r="I28" s="1460"/>
      <c r="J28" s="1460"/>
      <c r="K28" s="325"/>
      <c r="L28" s="338"/>
    </row>
    <row r="29" spans="1:17" ht="12.75" customHeight="1" thickBot="1">
      <c r="A29" s="338"/>
      <c r="B29" s="341"/>
      <c r="C29" s="350"/>
      <c r="D29" s="350"/>
      <c r="E29" s="897"/>
      <c r="F29" s="335"/>
      <c r="G29" s="317"/>
      <c r="H29" s="1460"/>
      <c r="I29" s="1460"/>
      <c r="J29" s="1460"/>
      <c r="K29" s="325"/>
      <c r="L29" s="338"/>
    </row>
    <row r="30" spans="1:17" ht="13.5" customHeight="1" thickBot="1">
      <c r="A30" s="338"/>
      <c r="B30" s="358"/>
      <c r="C30" s="344" t="s">
        <v>11</v>
      </c>
      <c r="D30" s="344"/>
      <c r="E30" s="896">
        <v>13</v>
      </c>
      <c r="F30" s="335"/>
      <c r="G30" s="317"/>
      <c r="H30" s="1460"/>
      <c r="I30" s="1460"/>
      <c r="J30" s="1460"/>
      <c r="K30" s="325"/>
      <c r="L30" s="338"/>
    </row>
    <row r="31" spans="1:17" ht="12.75" customHeight="1">
      <c r="A31" s="338"/>
      <c r="B31" s="336"/>
      <c r="C31" s="1462" t="s">
        <v>18</v>
      </c>
      <c r="D31" s="1462"/>
      <c r="E31" s="895">
        <v>13</v>
      </c>
      <c r="F31" s="335"/>
      <c r="G31" s="317"/>
      <c r="H31" s="1460"/>
      <c r="I31" s="1460"/>
      <c r="J31" s="1460"/>
      <c r="K31" s="325"/>
      <c r="L31" s="338"/>
    </row>
    <row r="32" spans="1:17" ht="12.75" customHeight="1">
      <c r="A32" s="338"/>
      <c r="B32" s="336"/>
      <c r="C32" s="1466" t="s">
        <v>8</v>
      </c>
      <c r="D32" s="1466"/>
      <c r="E32" s="895">
        <v>14</v>
      </c>
      <c r="F32" s="335"/>
      <c r="G32" s="317"/>
      <c r="H32" s="326"/>
      <c r="I32" s="326"/>
      <c r="J32" s="326"/>
      <c r="K32" s="325"/>
      <c r="L32" s="338"/>
    </row>
    <row r="33" spans="1:12" ht="12.75" customHeight="1">
      <c r="A33" s="338"/>
      <c r="B33" s="336"/>
      <c r="C33" s="1466" t="s">
        <v>26</v>
      </c>
      <c r="D33" s="1466"/>
      <c r="E33" s="895">
        <v>14</v>
      </c>
      <c r="F33" s="335"/>
      <c r="G33" s="317"/>
      <c r="H33" s="326"/>
      <c r="I33" s="326"/>
      <c r="J33" s="326"/>
      <c r="K33" s="325"/>
      <c r="L33" s="338"/>
    </row>
    <row r="34" spans="1:12" ht="12.75" customHeight="1">
      <c r="A34" s="338"/>
      <c r="B34" s="336"/>
      <c r="C34" s="1466" t="s">
        <v>6</v>
      </c>
      <c r="D34" s="1466"/>
      <c r="E34" s="895">
        <v>15</v>
      </c>
      <c r="F34" s="335"/>
      <c r="G34" s="317"/>
      <c r="H34" s="326"/>
      <c r="I34" s="326"/>
      <c r="J34" s="326"/>
      <c r="K34" s="325"/>
      <c r="L34" s="338"/>
    </row>
    <row r="35" spans="1:12" ht="22.5" customHeight="1">
      <c r="A35" s="338"/>
      <c r="B35" s="336"/>
      <c r="C35" s="1462" t="s">
        <v>49</v>
      </c>
      <c r="D35" s="1462"/>
      <c r="E35" s="895">
        <v>16</v>
      </c>
      <c r="F35" s="335"/>
      <c r="G35" s="317"/>
      <c r="H35" s="326"/>
      <c r="I35" s="326"/>
      <c r="J35" s="326"/>
      <c r="K35" s="325"/>
      <c r="L35" s="338"/>
    </row>
    <row r="36" spans="1:12" ht="12.75" customHeight="1">
      <c r="A36" s="338"/>
      <c r="B36" s="342"/>
      <c r="C36" s="1466" t="s">
        <v>14</v>
      </c>
      <c r="D36" s="1466"/>
      <c r="E36" s="895">
        <v>16</v>
      </c>
      <c r="F36" s="335"/>
      <c r="G36" s="317"/>
      <c r="H36" s="317"/>
      <c r="I36" s="317"/>
      <c r="J36" s="318"/>
      <c r="K36" s="319"/>
      <c r="L36" s="338"/>
    </row>
    <row r="37" spans="1:12" ht="12.75" customHeight="1">
      <c r="A37" s="338"/>
      <c r="B37" s="336"/>
      <c r="C37" s="1464" t="s">
        <v>31</v>
      </c>
      <c r="D37" s="1464"/>
      <c r="E37" s="895">
        <v>17</v>
      </c>
      <c r="F37" s="335"/>
      <c r="G37" s="317"/>
      <c r="H37" s="317"/>
      <c r="I37" s="317"/>
      <c r="J37" s="327"/>
      <c r="K37" s="327"/>
      <c r="L37" s="338"/>
    </row>
    <row r="38" spans="1:12" ht="13.5" thickBot="1">
      <c r="A38" s="338"/>
      <c r="B38" s="338"/>
      <c r="C38" s="335"/>
      <c r="D38" s="335"/>
      <c r="E38" s="897"/>
      <c r="F38" s="335"/>
      <c r="G38" s="317"/>
      <c r="H38" s="317"/>
      <c r="I38" s="317"/>
      <c r="J38" s="327"/>
      <c r="K38" s="327"/>
      <c r="L38" s="338"/>
    </row>
    <row r="39" spans="1:12" ht="13.5" customHeight="1" thickBot="1">
      <c r="A39" s="338"/>
      <c r="B39" s="421"/>
      <c r="C39" s="1463" t="s">
        <v>29</v>
      </c>
      <c r="D39" s="1457"/>
      <c r="E39" s="896">
        <v>18</v>
      </c>
      <c r="F39" s="335"/>
      <c r="G39" s="317"/>
      <c r="H39" s="317"/>
      <c r="I39" s="317"/>
      <c r="J39" s="327"/>
      <c r="K39" s="327"/>
      <c r="L39" s="338"/>
    </row>
    <row r="40" spans="1:12">
      <c r="A40" s="338"/>
      <c r="B40" s="338"/>
      <c r="C40" s="1464" t="s">
        <v>30</v>
      </c>
      <c r="D40" s="1464"/>
      <c r="E40" s="895">
        <v>18</v>
      </c>
      <c r="F40" s="335"/>
      <c r="G40" s="317"/>
      <c r="H40" s="317"/>
      <c r="I40" s="317"/>
      <c r="J40" s="328"/>
      <c r="K40" s="328"/>
      <c r="L40" s="338"/>
    </row>
    <row r="41" spans="1:12">
      <c r="A41" s="338"/>
      <c r="B41" s="342"/>
      <c r="C41" s="1464" t="s">
        <v>0</v>
      </c>
      <c r="D41" s="1464"/>
      <c r="E41" s="895">
        <v>19</v>
      </c>
      <c r="F41" s="335"/>
      <c r="G41" s="317"/>
      <c r="H41" s="317"/>
      <c r="I41" s="317"/>
      <c r="J41" s="329"/>
      <c r="K41" s="330"/>
      <c r="L41" s="338"/>
    </row>
    <row r="42" spans="1:12">
      <c r="A42" s="338"/>
      <c r="B42" s="342"/>
      <c r="C42" s="1464" t="s">
        <v>16</v>
      </c>
      <c r="D42" s="1464"/>
      <c r="E42" s="895">
        <v>19</v>
      </c>
      <c r="F42" s="335"/>
      <c r="G42" s="317"/>
      <c r="H42" s="317"/>
      <c r="I42" s="317"/>
      <c r="J42" s="329"/>
      <c r="K42" s="330"/>
      <c r="L42" s="338"/>
    </row>
    <row r="43" spans="1:12">
      <c r="A43" s="338"/>
      <c r="B43" s="342"/>
      <c r="C43" s="1464" t="s">
        <v>1</v>
      </c>
      <c r="D43" s="1464"/>
      <c r="E43" s="898">
        <v>19</v>
      </c>
      <c r="F43" s="345"/>
      <c r="G43" s="331"/>
      <c r="H43" s="332"/>
      <c r="I43" s="331"/>
      <c r="J43" s="331"/>
      <c r="K43" s="331"/>
      <c r="L43" s="338"/>
    </row>
    <row r="44" spans="1:12">
      <c r="A44" s="338"/>
      <c r="B44" s="342"/>
      <c r="C44" s="1464" t="s">
        <v>22</v>
      </c>
      <c r="D44" s="1464"/>
      <c r="E44" s="898">
        <v>19</v>
      </c>
      <c r="F44" s="345"/>
      <c r="G44" s="331"/>
      <c r="H44" s="332"/>
      <c r="I44" s="331"/>
      <c r="J44" s="331"/>
      <c r="K44" s="331"/>
      <c r="L44" s="338"/>
    </row>
    <row r="45" spans="1:12" ht="12.75" customHeight="1" thickBot="1">
      <c r="A45" s="338"/>
      <c r="B45" s="341"/>
      <c r="C45" s="341"/>
      <c r="D45" s="341"/>
      <c r="E45" s="899"/>
      <c r="F45" s="337"/>
      <c r="G45" s="329"/>
      <c r="H45" s="332"/>
      <c r="I45" s="329"/>
      <c r="J45" s="329"/>
      <c r="K45" s="330"/>
      <c r="L45" s="338"/>
    </row>
    <row r="46" spans="1:12" ht="13.5" customHeight="1" thickBot="1">
      <c r="A46" s="338"/>
      <c r="B46" s="361"/>
      <c r="C46" s="1456" t="s">
        <v>38</v>
      </c>
      <c r="D46" s="1457"/>
      <c r="E46" s="894">
        <v>20</v>
      </c>
      <c r="F46" s="337"/>
      <c r="G46" s="329"/>
      <c r="H46" s="332"/>
      <c r="I46" s="329"/>
      <c r="J46" s="329"/>
      <c r="K46" s="330"/>
      <c r="L46" s="338"/>
    </row>
    <row r="47" spans="1:12">
      <c r="A47" s="338"/>
      <c r="B47" s="338"/>
      <c r="C47" s="1464" t="s">
        <v>47</v>
      </c>
      <c r="D47" s="1464"/>
      <c r="E47" s="898">
        <v>20</v>
      </c>
      <c r="F47" s="337"/>
      <c r="G47" s="329"/>
      <c r="H47" s="332"/>
      <c r="I47" s="329"/>
      <c r="J47" s="329"/>
      <c r="K47" s="330"/>
      <c r="L47" s="338"/>
    </row>
    <row r="48" spans="1:12" ht="12.75" customHeight="1">
      <c r="A48" s="338"/>
      <c r="B48" s="341"/>
      <c r="C48" s="1465" t="s">
        <v>494</v>
      </c>
      <c r="D48" s="1465"/>
      <c r="E48" s="900">
        <v>21</v>
      </c>
      <c r="F48" s="337"/>
      <c r="G48" s="329"/>
      <c r="H48" s="332"/>
      <c r="I48" s="329"/>
      <c r="J48" s="329"/>
      <c r="K48" s="330"/>
      <c r="L48" s="338"/>
    </row>
    <row r="49" spans="1:12" ht="11.25" customHeight="1" thickBot="1">
      <c r="A49" s="338"/>
      <c r="B49" s="338"/>
      <c r="C49" s="346"/>
      <c r="D49" s="346"/>
      <c r="E49" s="895"/>
      <c r="F49" s="337"/>
      <c r="G49" s="329"/>
      <c r="H49" s="332"/>
      <c r="I49" s="329"/>
      <c r="J49" s="329"/>
      <c r="K49" s="330"/>
      <c r="L49" s="338"/>
    </row>
    <row r="50" spans="1:12" ht="13.5" thickBot="1">
      <c r="A50" s="338"/>
      <c r="B50" s="357"/>
      <c r="C50" s="347" t="s">
        <v>4</v>
      </c>
      <c r="D50" s="347"/>
      <c r="E50" s="894">
        <v>22</v>
      </c>
      <c r="F50" s="345"/>
      <c r="G50" s="331"/>
      <c r="H50" s="332"/>
      <c r="I50" s="331"/>
      <c r="J50" s="331"/>
      <c r="K50" s="331"/>
      <c r="L50" s="338"/>
    </row>
    <row r="51" spans="1:12" ht="33" customHeight="1">
      <c r="A51" s="338"/>
      <c r="B51" s="348"/>
      <c r="C51" s="349"/>
      <c r="D51" s="349"/>
      <c r="E51" s="901"/>
      <c r="F51" s="337"/>
      <c r="G51" s="329"/>
      <c r="H51" s="332"/>
      <c r="I51" s="329"/>
      <c r="J51" s="329"/>
      <c r="K51" s="330"/>
      <c r="L51" s="338"/>
    </row>
    <row r="52" spans="1:12" ht="33" customHeight="1">
      <c r="A52" s="338"/>
      <c r="B52" s="338"/>
      <c r="C52" s="336"/>
      <c r="D52" s="336"/>
      <c r="E52" s="899"/>
      <c r="F52" s="337"/>
      <c r="G52" s="329"/>
      <c r="H52" s="332"/>
      <c r="I52" s="329"/>
      <c r="J52" s="329"/>
      <c r="K52" s="330"/>
      <c r="L52" s="338"/>
    </row>
    <row r="53" spans="1:12" ht="19.5" customHeight="1">
      <c r="A53" s="338"/>
      <c r="B53" s="888" t="s">
        <v>50</v>
      </c>
      <c r="C53" s="888"/>
      <c r="D53" s="356"/>
      <c r="E53" s="902"/>
      <c r="F53" s="337"/>
      <c r="G53" s="329"/>
      <c r="H53" s="332"/>
      <c r="I53" s="329"/>
      <c r="J53" s="329"/>
      <c r="K53" s="330"/>
      <c r="L53" s="338"/>
    </row>
    <row r="54" spans="1:12" ht="22.5" customHeight="1">
      <c r="A54" s="338"/>
      <c r="B54" s="338"/>
      <c r="C54" s="338"/>
      <c r="D54" s="338"/>
      <c r="E54" s="902"/>
      <c r="F54" s="337"/>
      <c r="G54" s="329"/>
      <c r="H54" s="332"/>
      <c r="I54" s="329"/>
      <c r="J54" s="329"/>
      <c r="K54" s="330"/>
      <c r="L54" s="338"/>
    </row>
    <row r="55" spans="1:12" ht="22.5" customHeight="1">
      <c r="A55" s="338"/>
      <c r="B55" s="889" t="s">
        <v>425</v>
      </c>
      <c r="C55" s="887"/>
      <c r="D55" s="1056">
        <v>42152</v>
      </c>
      <c r="E55" s="1124"/>
      <c r="F55" s="887"/>
      <c r="G55" s="329"/>
      <c r="H55" s="332"/>
      <c r="I55" s="329"/>
      <c r="J55" s="329"/>
      <c r="K55" s="330"/>
      <c r="L55" s="338"/>
    </row>
    <row r="56" spans="1:12" ht="22.5" customHeight="1">
      <c r="A56" s="338"/>
      <c r="B56" s="889" t="s">
        <v>426</v>
      </c>
      <c r="C56" s="422"/>
      <c r="D56" s="1056">
        <v>42156</v>
      </c>
      <c r="E56" s="1124"/>
      <c r="F56" s="423"/>
      <c r="G56" s="329"/>
      <c r="H56" s="332"/>
      <c r="I56" s="329"/>
      <c r="J56" s="329"/>
      <c r="K56" s="330"/>
      <c r="L56" s="338"/>
    </row>
    <row r="57" spans="1:12" s="171" customFormat="1" ht="18" customHeight="1">
      <c r="A57" s="340"/>
      <c r="B57" s="1455"/>
      <c r="C57" s="1455"/>
      <c r="D57" s="1455"/>
      <c r="E57" s="899"/>
      <c r="F57" s="336"/>
      <c r="G57" s="333"/>
      <c r="H57" s="333"/>
      <c r="I57" s="333"/>
      <c r="J57" s="333"/>
      <c r="K57" s="333"/>
      <c r="L57" s="340"/>
    </row>
    <row r="58" spans="1:12" ht="7.5" customHeight="1">
      <c r="A58" s="338"/>
      <c r="B58" s="1455"/>
      <c r="C58" s="1455"/>
      <c r="D58" s="1455"/>
      <c r="E58" s="903"/>
      <c r="F58" s="339"/>
      <c r="G58" s="339"/>
      <c r="H58" s="339"/>
      <c r="I58" s="339"/>
      <c r="J58" s="339"/>
      <c r="K58" s="339"/>
      <c r="L58" s="339"/>
    </row>
    <row r="64" spans="1:12" ht="8.25" customHeight="1"/>
    <row r="66" spans="11:12" ht="9" customHeight="1">
      <c r="L66" s="184"/>
    </row>
    <row r="67" spans="11:12" ht="8.25" customHeight="1">
      <c r="K67" s="1461"/>
      <c r="L67" s="1461"/>
    </row>
    <row r="68" spans="11:12" ht="9.75" customHeight="1"/>
  </sheetData>
  <mergeCells count="30">
    <mergeCell ref="C26:D26"/>
    <mergeCell ref="C24:D24"/>
    <mergeCell ref="C19:D19"/>
    <mergeCell ref="C20:D20"/>
    <mergeCell ref="C21:D21"/>
    <mergeCell ref="C22:D22"/>
    <mergeCell ref="C23:D23"/>
    <mergeCell ref="C34:D34"/>
    <mergeCell ref="C36:D36"/>
    <mergeCell ref="C37:D37"/>
    <mergeCell ref="C27:D27"/>
    <mergeCell ref="C28:D28"/>
    <mergeCell ref="C32:D32"/>
    <mergeCell ref="C33:D33"/>
    <mergeCell ref="B57:D58"/>
    <mergeCell ref="C18:D18"/>
    <mergeCell ref="B5:E5"/>
    <mergeCell ref="H25:J31"/>
    <mergeCell ref="K67:L67"/>
    <mergeCell ref="C35:D35"/>
    <mergeCell ref="C39:D39"/>
    <mergeCell ref="C40:D40"/>
    <mergeCell ref="C41:D41"/>
    <mergeCell ref="C42:D42"/>
    <mergeCell ref="C43:D43"/>
    <mergeCell ref="C44:D44"/>
    <mergeCell ref="C46:D46"/>
    <mergeCell ref="C47:D47"/>
    <mergeCell ref="C48:D48"/>
    <mergeCell ref="C31:D31"/>
  </mergeCells>
  <printOptions horizontalCentered="1"/>
  <pageMargins left="0.15748031496062992" right="0.15748031496062992" top="0.19685039370078741" bottom="0.19685039370078741" header="0" footer="0"/>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sheetPr codeName="Folha14">
    <tabColor theme="6"/>
  </sheetPr>
  <dimension ref="A1:AE64"/>
  <sheetViews>
    <sheetView zoomScaleNormal="100" workbookViewId="0"/>
  </sheetViews>
  <sheetFormatPr defaultRowHeight="12.75"/>
  <cols>
    <col min="1" max="1" width="1" style="469" customWidth="1"/>
    <col min="2" max="2" width="2.5703125" style="469" customWidth="1"/>
    <col min="3" max="3" width="1" style="469" customWidth="1"/>
    <col min="4" max="4" width="42.28515625" style="469" customWidth="1"/>
    <col min="5" max="5" width="0.28515625" style="469" customWidth="1"/>
    <col min="6" max="6" width="8" style="469" customWidth="1"/>
    <col min="7" max="7" width="11.28515625" style="469" customWidth="1"/>
    <col min="8" max="8" width="8" style="469" customWidth="1"/>
    <col min="9" max="9" width="13.28515625" style="469" customWidth="1"/>
    <col min="10" max="10" width="11.42578125" style="469" customWidth="1"/>
    <col min="11" max="11" width="2.5703125" style="469" customWidth="1"/>
    <col min="12" max="12" width="1" style="469" customWidth="1"/>
    <col min="13" max="16384" width="9.140625" style="469"/>
  </cols>
  <sheetData>
    <row r="1" spans="1:13">
      <c r="A1" s="464"/>
      <c r="B1" s="649"/>
      <c r="C1" s="1586"/>
      <c r="D1" s="1586"/>
      <c r="E1" s="1097"/>
      <c r="F1" s="468"/>
      <c r="G1" s="468"/>
      <c r="H1" s="468"/>
      <c r="I1" s="468"/>
      <c r="J1" s="1587"/>
      <c r="K1" s="1587"/>
      <c r="L1" s="464"/>
    </row>
    <row r="2" spans="1:13" ht="6" customHeight="1">
      <c r="A2" s="464"/>
      <c r="B2" s="1099"/>
      <c r="C2" s="1100"/>
      <c r="D2" s="1100"/>
      <c r="E2" s="1100"/>
      <c r="F2" s="650"/>
      <c r="G2" s="650"/>
      <c r="H2" s="474"/>
      <c r="I2" s="474"/>
      <c r="J2" s="1588" t="s">
        <v>70</v>
      </c>
      <c r="K2" s="474"/>
      <c r="L2" s="464"/>
    </row>
    <row r="3" spans="1:13" ht="13.5" thickBot="1">
      <c r="A3" s="464"/>
      <c r="B3" s="535"/>
      <c r="C3" s="474"/>
      <c r="D3" s="474"/>
      <c r="E3" s="474"/>
      <c r="F3" s="474"/>
      <c r="G3" s="474"/>
      <c r="H3" s="474"/>
      <c r="I3" s="474"/>
      <c r="J3" s="1589"/>
      <c r="K3" s="845"/>
      <c r="L3" s="464"/>
    </row>
    <row r="4" spans="1:13" ht="15" thickBot="1">
      <c r="A4" s="464"/>
      <c r="B4" s="535"/>
      <c r="C4" s="1590" t="s">
        <v>473</v>
      </c>
      <c r="D4" s="1591"/>
      <c r="E4" s="1591"/>
      <c r="F4" s="1591"/>
      <c r="G4" s="1591"/>
      <c r="H4" s="1591"/>
      <c r="I4" s="1591"/>
      <c r="J4" s="1592"/>
      <c r="K4" s="474"/>
      <c r="L4" s="464"/>
      <c r="M4" s="846"/>
    </row>
    <row r="5" spans="1:13" ht="4.5" customHeight="1">
      <c r="A5" s="464"/>
      <c r="B5" s="535"/>
      <c r="C5" s="474"/>
      <c r="D5" s="474"/>
      <c r="E5" s="474"/>
      <c r="F5" s="474"/>
      <c r="G5" s="474"/>
      <c r="H5" s="474"/>
      <c r="I5" s="474"/>
      <c r="J5" s="845"/>
      <c r="K5" s="474"/>
      <c r="L5" s="464"/>
      <c r="M5" s="846"/>
    </row>
    <row r="6" spans="1:13" s="478" customFormat="1" ht="22.5" customHeight="1">
      <c r="A6" s="476"/>
      <c r="B6" s="642"/>
      <c r="C6" s="1594">
        <v>2012</v>
      </c>
      <c r="D6" s="1595"/>
      <c r="E6" s="652"/>
      <c r="F6" s="1582" t="s">
        <v>427</v>
      </c>
      <c r="G6" s="1582"/>
      <c r="H6" s="1581" t="s">
        <v>456</v>
      </c>
      <c r="I6" s="1582"/>
      <c r="J6" s="1583" t="s">
        <v>478</v>
      </c>
      <c r="K6" s="472"/>
      <c r="L6" s="476"/>
      <c r="M6" s="846"/>
    </row>
    <row r="7" spans="1:13" s="478" customFormat="1" ht="32.25" customHeight="1">
      <c r="A7" s="476"/>
      <c r="B7" s="642"/>
      <c r="C7" s="1596"/>
      <c r="D7" s="1597"/>
      <c r="E7" s="652"/>
      <c r="F7" s="1106" t="s">
        <v>455</v>
      </c>
      <c r="G7" s="1106" t="s">
        <v>474</v>
      </c>
      <c r="H7" s="1107" t="s">
        <v>455</v>
      </c>
      <c r="I7" s="1108" t="s">
        <v>475</v>
      </c>
      <c r="J7" s="1584"/>
      <c r="K7" s="472"/>
      <c r="L7" s="476"/>
      <c r="M7" s="846"/>
    </row>
    <row r="8" spans="1:13" s="478" customFormat="1" ht="18.75" customHeight="1">
      <c r="A8" s="476"/>
      <c r="B8" s="642"/>
      <c r="C8" s="1593" t="s">
        <v>68</v>
      </c>
      <c r="D8" s="1593"/>
      <c r="E8" s="1098"/>
      <c r="F8" s="1114">
        <v>49927</v>
      </c>
      <c r="G8" s="1115">
        <v>18.600000000000001</v>
      </c>
      <c r="H8" s="1116">
        <v>948703</v>
      </c>
      <c r="I8" s="1101">
        <v>37</v>
      </c>
      <c r="J8" s="1101">
        <v>33</v>
      </c>
      <c r="K8" s="944"/>
      <c r="L8" s="476"/>
    </row>
    <row r="9" spans="1:13" s="478" customFormat="1" ht="17.25" customHeight="1">
      <c r="A9" s="476"/>
      <c r="B9" s="642"/>
      <c r="C9" s="942" t="s">
        <v>380</v>
      </c>
      <c r="D9" s="943"/>
      <c r="E9" s="943"/>
      <c r="F9" s="1119">
        <v>1207</v>
      </c>
      <c r="G9" s="964">
        <v>10.1</v>
      </c>
      <c r="H9" s="1117">
        <v>10838</v>
      </c>
      <c r="I9" s="1102">
        <v>20.9</v>
      </c>
      <c r="J9" s="1102">
        <v>24.5</v>
      </c>
      <c r="K9" s="944"/>
      <c r="L9" s="476"/>
    </row>
    <row r="10" spans="1:13" s="951" customFormat="1" ht="17.25" customHeight="1">
      <c r="A10" s="948"/>
      <c r="B10" s="949"/>
      <c r="C10" s="942" t="s">
        <v>381</v>
      </c>
      <c r="D10" s="950"/>
      <c r="E10" s="950"/>
      <c r="F10" s="1119">
        <v>192</v>
      </c>
      <c r="G10" s="964">
        <v>31.1</v>
      </c>
      <c r="H10" s="1117">
        <v>3756</v>
      </c>
      <c r="I10" s="1102">
        <v>43.4</v>
      </c>
      <c r="J10" s="1102">
        <v>33.5</v>
      </c>
      <c r="K10" s="643"/>
      <c r="L10" s="948"/>
    </row>
    <row r="11" spans="1:13" s="951" customFormat="1" ht="17.25" customHeight="1">
      <c r="A11" s="948"/>
      <c r="B11" s="949"/>
      <c r="C11" s="942" t="s">
        <v>382</v>
      </c>
      <c r="D11" s="950"/>
      <c r="E11" s="950"/>
      <c r="F11" s="1119">
        <v>6861</v>
      </c>
      <c r="G11" s="964">
        <v>20.9</v>
      </c>
      <c r="H11" s="1117">
        <v>212850</v>
      </c>
      <c r="I11" s="1102">
        <v>37.5</v>
      </c>
      <c r="J11" s="1102">
        <v>36.700000000000003</v>
      </c>
      <c r="K11" s="643"/>
      <c r="L11" s="948"/>
    </row>
    <row r="12" spans="1:13" s="478" customFormat="1" ht="24" customHeight="1">
      <c r="A12" s="476"/>
      <c r="B12" s="642"/>
      <c r="C12" s="952"/>
      <c r="D12" s="945" t="s">
        <v>458</v>
      </c>
      <c r="E12" s="945"/>
      <c r="F12" s="1120">
        <v>1229</v>
      </c>
      <c r="G12" s="965">
        <v>21.8</v>
      </c>
      <c r="H12" s="1118">
        <v>35738</v>
      </c>
      <c r="I12" s="1103">
        <v>40.9</v>
      </c>
      <c r="J12" s="1103">
        <v>26.4</v>
      </c>
      <c r="K12" s="944"/>
      <c r="L12" s="476"/>
    </row>
    <row r="13" spans="1:13" s="478" customFormat="1" ht="24" customHeight="1">
      <c r="A13" s="476"/>
      <c r="B13" s="642"/>
      <c r="C13" s="952"/>
      <c r="D13" s="945" t="s">
        <v>459</v>
      </c>
      <c r="E13" s="945"/>
      <c r="F13" s="1120">
        <v>882</v>
      </c>
      <c r="G13" s="965">
        <v>12.5</v>
      </c>
      <c r="H13" s="1118">
        <v>24605</v>
      </c>
      <c r="I13" s="1103">
        <v>16</v>
      </c>
      <c r="J13" s="1103">
        <v>42.7</v>
      </c>
      <c r="K13" s="944"/>
      <c r="L13" s="476"/>
    </row>
    <row r="14" spans="1:13" s="478" customFormat="1" ht="18" customHeight="1">
      <c r="A14" s="476"/>
      <c r="B14" s="642"/>
      <c r="C14" s="952"/>
      <c r="D14" s="945" t="s">
        <v>460</v>
      </c>
      <c r="E14" s="945"/>
      <c r="F14" s="1120">
        <v>375</v>
      </c>
      <c r="G14" s="965">
        <v>22.2</v>
      </c>
      <c r="H14" s="1118">
        <v>10653</v>
      </c>
      <c r="I14" s="1103">
        <v>45.1</v>
      </c>
      <c r="J14" s="1103">
        <v>31.6</v>
      </c>
      <c r="K14" s="944"/>
      <c r="L14" s="476"/>
    </row>
    <row r="15" spans="1:13" s="478" customFormat="1" ht="24" customHeight="1">
      <c r="A15" s="476"/>
      <c r="B15" s="642"/>
      <c r="C15" s="952"/>
      <c r="D15" s="945" t="s">
        <v>461</v>
      </c>
      <c r="E15" s="945"/>
      <c r="F15" s="1120">
        <v>220</v>
      </c>
      <c r="G15" s="965">
        <v>45.5</v>
      </c>
      <c r="H15" s="1118">
        <v>9011</v>
      </c>
      <c r="I15" s="1103">
        <v>65.5</v>
      </c>
      <c r="J15" s="1103">
        <v>43.5</v>
      </c>
      <c r="K15" s="944"/>
      <c r="L15" s="476"/>
    </row>
    <row r="16" spans="1:13" s="478" customFormat="1" ht="17.25" customHeight="1">
      <c r="A16" s="476"/>
      <c r="B16" s="642"/>
      <c r="C16" s="952"/>
      <c r="D16" s="945" t="s">
        <v>441</v>
      </c>
      <c r="E16" s="945"/>
      <c r="F16" s="1120">
        <v>60</v>
      </c>
      <c r="G16" s="965">
        <v>65.900000000000006</v>
      </c>
      <c r="H16" s="1118">
        <v>4893</v>
      </c>
      <c r="I16" s="1103">
        <v>82.7</v>
      </c>
      <c r="J16" s="1103">
        <v>33.4</v>
      </c>
      <c r="K16" s="944"/>
      <c r="L16" s="476"/>
    </row>
    <row r="17" spans="1:12" s="478" customFormat="1" ht="17.25" customHeight="1">
      <c r="A17" s="476"/>
      <c r="B17" s="642"/>
      <c r="C17" s="952"/>
      <c r="D17" s="945" t="s">
        <v>442</v>
      </c>
      <c r="E17" s="945"/>
      <c r="F17" s="1120">
        <v>318</v>
      </c>
      <c r="G17" s="965">
        <v>43.7</v>
      </c>
      <c r="H17" s="1118">
        <v>14173</v>
      </c>
      <c r="I17" s="1103">
        <v>62.4</v>
      </c>
      <c r="J17" s="1103">
        <v>33.799999999999997</v>
      </c>
      <c r="K17" s="944"/>
      <c r="L17" s="476"/>
    </row>
    <row r="18" spans="1:12" s="478" customFormat="1" ht="17.25" customHeight="1">
      <c r="A18" s="476"/>
      <c r="B18" s="642"/>
      <c r="C18" s="952"/>
      <c r="D18" s="945" t="s">
        <v>443</v>
      </c>
      <c r="E18" s="945"/>
      <c r="F18" s="1120">
        <v>555</v>
      </c>
      <c r="G18" s="965">
        <v>25.6</v>
      </c>
      <c r="H18" s="1118">
        <v>15259</v>
      </c>
      <c r="I18" s="1103">
        <v>42.8</v>
      </c>
      <c r="J18" s="1103">
        <v>32.700000000000003</v>
      </c>
      <c r="K18" s="944"/>
      <c r="L18" s="476"/>
    </row>
    <row r="19" spans="1:12" s="478" customFormat="1" ht="17.25" customHeight="1">
      <c r="A19" s="476"/>
      <c r="B19" s="642"/>
      <c r="C19" s="952"/>
      <c r="D19" s="945" t="s">
        <v>462</v>
      </c>
      <c r="E19" s="945"/>
      <c r="F19" s="1120">
        <v>1373</v>
      </c>
      <c r="G19" s="965">
        <v>23</v>
      </c>
      <c r="H19" s="1118">
        <v>27454</v>
      </c>
      <c r="I19" s="1103">
        <v>37.700000000000003</v>
      </c>
      <c r="J19" s="1103">
        <v>36.4</v>
      </c>
      <c r="K19" s="944"/>
      <c r="L19" s="476"/>
    </row>
    <row r="20" spans="1:12" s="478" customFormat="1" ht="36.75" customHeight="1">
      <c r="A20" s="476"/>
      <c r="B20" s="642"/>
      <c r="C20" s="952"/>
      <c r="D20" s="945" t="s">
        <v>463</v>
      </c>
      <c r="E20" s="945"/>
      <c r="F20" s="1120">
        <v>785</v>
      </c>
      <c r="G20" s="965">
        <v>29.3</v>
      </c>
      <c r="H20" s="1118">
        <v>30920</v>
      </c>
      <c r="I20" s="1103">
        <v>50.3</v>
      </c>
      <c r="J20" s="1103">
        <v>34.6</v>
      </c>
      <c r="K20" s="944"/>
      <c r="L20" s="476"/>
    </row>
    <row r="21" spans="1:12" s="478" customFormat="1" ht="23.25" customHeight="1">
      <c r="A21" s="476"/>
      <c r="B21" s="642"/>
      <c r="C21" s="952"/>
      <c r="D21" s="945" t="s">
        <v>464</v>
      </c>
      <c r="E21" s="945"/>
      <c r="F21" s="1120">
        <v>182</v>
      </c>
      <c r="G21" s="965">
        <v>39.5</v>
      </c>
      <c r="H21" s="1118">
        <v>21498</v>
      </c>
      <c r="I21" s="1103">
        <v>72</v>
      </c>
      <c r="J21" s="1103">
        <v>59.5</v>
      </c>
      <c r="K21" s="944"/>
      <c r="L21" s="476"/>
    </row>
    <row r="22" spans="1:12" s="478" customFormat="1" ht="18" customHeight="1">
      <c r="A22" s="476"/>
      <c r="B22" s="642"/>
      <c r="C22" s="952"/>
      <c r="D22" s="958" t="s">
        <v>454</v>
      </c>
      <c r="E22" s="945"/>
      <c r="F22" s="1120">
        <v>882</v>
      </c>
      <c r="G22" s="965">
        <v>15.1</v>
      </c>
      <c r="H22" s="1118">
        <v>18646</v>
      </c>
      <c r="I22" s="1103">
        <v>30.9</v>
      </c>
      <c r="J22" s="1103">
        <v>31.9</v>
      </c>
      <c r="K22" s="944"/>
      <c r="L22" s="476"/>
    </row>
    <row r="23" spans="1:12" s="956" customFormat="1" ht="18" customHeight="1">
      <c r="A23" s="953"/>
      <c r="B23" s="954"/>
      <c r="C23" s="942" t="s">
        <v>465</v>
      </c>
      <c r="D23" s="945"/>
      <c r="E23" s="945"/>
      <c r="F23" s="1121">
        <v>105</v>
      </c>
      <c r="G23" s="1104">
        <v>57.1</v>
      </c>
      <c r="H23" s="1117">
        <v>5709</v>
      </c>
      <c r="I23" s="1102">
        <v>82.9</v>
      </c>
      <c r="J23" s="1102">
        <v>28.5</v>
      </c>
      <c r="K23" s="955"/>
      <c r="L23" s="953"/>
    </row>
    <row r="24" spans="1:12" s="956" customFormat="1" ht="18" customHeight="1">
      <c r="A24" s="953"/>
      <c r="B24" s="954"/>
      <c r="C24" s="942" t="s">
        <v>383</v>
      </c>
      <c r="D24" s="945"/>
      <c r="E24" s="945"/>
      <c r="F24" s="1121">
        <v>309</v>
      </c>
      <c r="G24" s="1104">
        <v>49.5</v>
      </c>
      <c r="H24" s="1117">
        <v>13648</v>
      </c>
      <c r="I24" s="1102">
        <v>67.099999999999994</v>
      </c>
      <c r="J24" s="1102">
        <v>26.4</v>
      </c>
      <c r="K24" s="955"/>
      <c r="L24" s="953"/>
    </row>
    <row r="25" spans="1:12" s="956" customFormat="1" ht="18" customHeight="1">
      <c r="A25" s="953"/>
      <c r="B25" s="954"/>
      <c r="C25" s="942" t="s">
        <v>384</v>
      </c>
      <c r="D25" s="945"/>
      <c r="E25" s="945"/>
      <c r="F25" s="1121">
        <v>4572</v>
      </c>
      <c r="G25" s="1104">
        <v>15.3</v>
      </c>
      <c r="H25" s="1117">
        <v>55350</v>
      </c>
      <c r="I25" s="1102">
        <v>25.7</v>
      </c>
      <c r="J25" s="1102">
        <v>31</v>
      </c>
      <c r="K25" s="955"/>
      <c r="L25" s="953"/>
    </row>
    <row r="26" spans="1:12" s="956" customFormat="1" ht="18" customHeight="1">
      <c r="A26" s="953"/>
      <c r="B26" s="954"/>
      <c r="C26" s="959" t="s">
        <v>385</v>
      </c>
      <c r="D26" s="958"/>
      <c r="E26" s="958"/>
      <c r="F26" s="1121">
        <v>12622</v>
      </c>
      <c r="G26" s="1104">
        <v>16.899999999999999</v>
      </c>
      <c r="H26" s="1117">
        <v>202611</v>
      </c>
      <c r="I26" s="1102">
        <v>39.6</v>
      </c>
      <c r="J26" s="1102">
        <v>31.8</v>
      </c>
      <c r="K26" s="955"/>
      <c r="L26" s="953"/>
    </row>
    <row r="27" spans="1:12" s="956" customFormat="1" ht="22.5" customHeight="1">
      <c r="A27" s="953"/>
      <c r="B27" s="954"/>
      <c r="C27" s="957"/>
      <c r="D27" s="958" t="s">
        <v>466</v>
      </c>
      <c r="E27" s="958"/>
      <c r="F27" s="1122">
        <v>2271</v>
      </c>
      <c r="G27" s="1105">
        <v>18.8</v>
      </c>
      <c r="H27" s="1118">
        <v>19369</v>
      </c>
      <c r="I27" s="1103">
        <v>29.1</v>
      </c>
      <c r="J27" s="1103">
        <v>36</v>
      </c>
      <c r="K27" s="955"/>
      <c r="L27" s="953"/>
    </row>
    <row r="28" spans="1:12" s="956" customFormat="1" ht="17.25" customHeight="1">
      <c r="A28" s="953"/>
      <c r="B28" s="954"/>
      <c r="C28" s="957"/>
      <c r="D28" s="958" t="s">
        <v>468</v>
      </c>
      <c r="E28" s="958"/>
      <c r="F28" s="1122">
        <v>4079</v>
      </c>
      <c r="G28" s="1105">
        <v>19.3</v>
      </c>
      <c r="H28" s="1118">
        <v>52147</v>
      </c>
      <c r="I28" s="1103">
        <v>32</v>
      </c>
      <c r="J28" s="1103">
        <v>33.799999999999997</v>
      </c>
      <c r="K28" s="955"/>
      <c r="L28" s="953"/>
    </row>
    <row r="29" spans="1:12" s="956" customFormat="1" ht="17.25" customHeight="1">
      <c r="A29" s="953"/>
      <c r="B29" s="954"/>
      <c r="C29" s="957"/>
      <c r="D29" s="958" t="s">
        <v>467</v>
      </c>
      <c r="E29" s="958"/>
      <c r="F29" s="1122">
        <v>6272</v>
      </c>
      <c r="G29" s="1105">
        <v>15.1</v>
      </c>
      <c r="H29" s="1118">
        <v>131095</v>
      </c>
      <c r="I29" s="1103">
        <v>46.6</v>
      </c>
      <c r="J29" s="1103">
        <v>30.5</v>
      </c>
      <c r="K29" s="955"/>
      <c r="L29" s="953"/>
    </row>
    <row r="30" spans="1:12" s="956" customFormat="1" ht="17.25" customHeight="1">
      <c r="A30" s="953"/>
      <c r="B30" s="954"/>
      <c r="C30" s="959" t="s">
        <v>386</v>
      </c>
      <c r="D30" s="960"/>
      <c r="E30" s="960"/>
      <c r="F30" s="1121">
        <v>2228</v>
      </c>
      <c r="G30" s="1104">
        <v>20.399999999999999</v>
      </c>
      <c r="H30" s="1117">
        <v>53333</v>
      </c>
      <c r="I30" s="1102">
        <v>42.1</v>
      </c>
      <c r="J30" s="1102">
        <v>29</v>
      </c>
      <c r="K30" s="955"/>
      <c r="L30" s="953"/>
    </row>
    <row r="31" spans="1:12" s="956" customFormat="1" ht="17.25" customHeight="1">
      <c r="A31" s="953"/>
      <c r="B31" s="954"/>
      <c r="C31" s="959" t="s">
        <v>387</v>
      </c>
      <c r="D31" s="946"/>
      <c r="E31" s="946"/>
      <c r="F31" s="1121">
        <v>3538</v>
      </c>
      <c r="G31" s="1104">
        <v>11.6</v>
      </c>
      <c r="H31" s="1117">
        <v>49796</v>
      </c>
      <c r="I31" s="1102">
        <v>27.4</v>
      </c>
      <c r="J31" s="1102">
        <v>30.2</v>
      </c>
      <c r="K31" s="955"/>
      <c r="L31" s="953"/>
    </row>
    <row r="32" spans="1:12" s="956" customFormat="1" ht="17.25" customHeight="1">
      <c r="A32" s="953"/>
      <c r="B32" s="954"/>
      <c r="C32" s="959" t="s">
        <v>469</v>
      </c>
      <c r="D32" s="946"/>
      <c r="E32" s="946"/>
      <c r="F32" s="1121">
        <v>1069</v>
      </c>
      <c r="G32" s="1104">
        <v>26.1</v>
      </c>
      <c r="H32" s="1117">
        <v>34221</v>
      </c>
      <c r="I32" s="1102">
        <v>51.3</v>
      </c>
      <c r="J32" s="1102">
        <v>35.1</v>
      </c>
      <c r="K32" s="955"/>
      <c r="L32" s="953"/>
    </row>
    <row r="33" spans="1:31" s="956" customFormat="1" ht="17.25" customHeight="1">
      <c r="A33" s="953"/>
      <c r="B33" s="954"/>
      <c r="C33" s="959" t="s">
        <v>388</v>
      </c>
      <c r="D33" s="961"/>
      <c r="E33" s="961"/>
      <c r="F33" s="1121">
        <v>1114</v>
      </c>
      <c r="G33" s="1104">
        <v>32.200000000000003</v>
      </c>
      <c r="H33" s="1117">
        <v>64711</v>
      </c>
      <c r="I33" s="1102">
        <v>77.099999999999994</v>
      </c>
      <c r="J33" s="1102">
        <v>33.4</v>
      </c>
      <c r="K33" s="955"/>
      <c r="L33" s="953">
        <v>607</v>
      </c>
    </row>
    <row r="34" spans="1:31" s="956" customFormat="1" ht="17.25" customHeight="1">
      <c r="A34" s="953"/>
      <c r="B34" s="954"/>
      <c r="C34" s="959" t="s">
        <v>389</v>
      </c>
      <c r="D34" s="962"/>
      <c r="E34" s="962"/>
      <c r="F34" s="1121">
        <v>796</v>
      </c>
      <c r="G34" s="1104">
        <v>12.8</v>
      </c>
      <c r="H34" s="1117">
        <v>3423</v>
      </c>
      <c r="I34" s="1102">
        <v>18</v>
      </c>
      <c r="J34" s="1102">
        <v>24</v>
      </c>
      <c r="K34" s="955"/>
      <c r="L34" s="953"/>
    </row>
    <row r="35" spans="1:31" s="956" customFormat="1" ht="17.25" customHeight="1">
      <c r="A35" s="953"/>
      <c r="B35" s="954"/>
      <c r="C35" s="942" t="s">
        <v>470</v>
      </c>
      <c r="D35" s="963"/>
      <c r="E35" s="963"/>
      <c r="F35" s="1121">
        <v>6353</v>
      </c>
      <c r="G35" s="1104">
        <v>30.9</v>
      </c>
      <c r="H35" s="1117">
        <v>43072</v>
      </c>
      <c r="I35" s="1102">
        <v>38.5</v>
      </c>
      <c r="J35" s="1102">
        <v>36.4</v>
      </c>
      <c r="K35" s="955"/>
      <c r="L35" s="953"/>
    </row>
    <row r="36" spans="1:31" s="956" customFormat="1" ht="17.25" customHeight="1">
      <c r="A36" s="953"/>
      <c r="B36" s="954"/>
      <c r="C36" s="942" t="s">
        <v>471</v>
      </c>
      <c r="D36" s="947"/>
      <c r="E36" s="947"/>
      <c r="F36" s="1121">
        <v>1585</v>
      </c>
      <c r="G36" s="1104">
        <v>22.1</v>
      </c>
      <c r="H36" s="1117">
        <v>81058</v>
      </c>
      <c r="I36" s="1102">
        <v>36.9</v>
      </c>
      <c r="J36" s="1102">
        <v>36</v>
      </c>
      <c r="K36" s="955"/>
      <c r="L36" s="953"/>
    </row>
    <row r="37" spans="1:31" s="956" customFormat="1" ht="17.25" customHeight="1">
      <c r="A37" s="953"/>
      <c r="B37" s="954"/>
      <c r="C37" s="942" t="s">
        <v>457</v>
      </c>
      <c r="D37" s="125"/>
      <c r="E37" s="947"/>
      <c r="F37" s="1121">
        <v>158</v>
      </c>
      <c r="G37" s="1104">
        <v>24.8</v>
      </c>
      <c r="H37" s="1117">
        <v>3413</v>
      </c>
      <c r="I37" s="1102">
        <v>32.200000000000003</v>
      </c>
      <c r="J37" s="1102">
        <v>42.3</v>
      </c>
      <c r="K37" s="955"/>
      <c r="L37" s="953"/>
      <c r="M37" s="1109"/>
      <c r="N37" s="1109"/>
      <c r="O37" s="1109"/>
      <c r="P37" s="1109"/>
      <c r="Q37" s="1109"/>
      <c r="R37" s="1109"/>
      <c r="S37" s="1109"/>
      <c r="T37" s="1109"/>
      <c r="U37" s="1109"/>
      <c r="V37" s="1109"/>
      <c r="W37" s="1109"/>
      <c r="X37" s="1109"/>
      <c r="Y37" s="1109"/>
      <c r="Z37" s="1109"/>
      <c r="AA37" s="1109"/>
      <c r="AB37" s="1109"/>
      <c r="AC37" s="1109"/>
      <c r="AD37" s="1109"/>
      <c r="AE37" s="1109"/>
    </row>
    <row r="38" spans="1:31" s="956" customFormat="1" ht="17.25" customHeight="1">
      <c r="A38" s="953"/>
      <c r="B38" s="954"/>
      <c r="C38" s="959" t="s">
        <v>390</v>
      </c>
      <c r="D38" s="945"/>
      <c r="E38" s="945"/>
      <c r="F38" s="1121">
        <v>1013</v>
      </c>
      <c r="G38" s="1104">
        <v>28.4</v>
      </c>
      <c r="H38" s="1117">
        <v>19444</v>
      </c>
      <c r="I38" s="1102">
        <v>37.200000000000003</v>
      </c>
      <c r="J38" s="1102">
        <v>32.4</v>
      </c>
      <c r="K38" s="955"/>
      <c r="L38" s="953"/>
      <c r="M38" s="1109"/>
      <c r="N38" s="1109"/>
      <c r="O38" s="1109"/>
      <c r="P38" s="1109"/>
      <c r="Q38" s="1109"/>
      <c r="R38" s="1109"/>
      <c r="S38" s="1109"/>
      <c r="T38" s="1109"/>
      <c r="U38" s="1109"/>
      <c r="V38" s="1109"/>
      <c r="W38" s="1109"/>
      <c r="X38" s="1109"/>
      <c r="Y38" s="1109"/>
      <c r="Z38" s="1109"/>
      <c r="AA38" s="1109"/>
      <c r="AB38" s="1109"/>
      <c r="AC38" s="1109"/>
      <c r="AD38" s="1109"/>
      <c r="AE38" s="1109"/>
    </row>
    <row r="39" spans="1:31" s="956" customFormat="1" ht="17.25" customHeight="1">
      <c r="A39" s="953"/>
      <c r="B39" s="954"/>
      <c r="C39" s="959" t="s">
        <v>391</v>
      </c>
      <c r="D39" s="945"/>
      <c r="E39" s="945"/>
      <c r="F39" s="1121">
        <v>3595</v>
      </c>
      <c r="G39" s="1104">
        <v>25.2</v>
      </c>
      <c r="H39" s="1117">
        <v>70757</v>
      </c>
      <c r="I39" s="1102">
        <v>32.5</v>
      </c>
      <c r="J39" s="1102">
        <v>28.3</v>
      </c>
      <c r="K39" s="955"/>
      <c r="L39" s="953"/>
      <c r="M39" s="1109"/>
      <c r="N39" s="1109"/>
      <c r="O39" s="1109"/>
      <c r="P39" s="1109"/>
      <c r="Q39" s="1109"/>
      <c r="R39" s="1109"/>
      <c r="S39" s="1109"/>
      <c r="T39" s="1109"/>
      <c r="U39" s="1109"/>
      <c r="V39" s="1109"/>
      <c r="W39" s="1109"/>
      <c r="X39" s="1109"/>
      <c r="Y39" s="1109"/>
      <c r="Z39" s="1109"/>
      <c r="AA39" s="1109"/>
      <c r="AB39" s="1109"/>
      <c r="AC39" s="1109"/>
      <c r="AD39" s="1109"/>
      <c r="AE39" s="1109"/>
    </row>
    <row r="40" spans="1:31" s="956" customFormat="1" ht="17.25" customHeight="1">
      <c r="A40" s="953"/>
      <c r="B40" s="954"/>
      <c r="C40" s="959" t="s">
        <v>472</v>
      </c>
      <c r="D40" s="943"/>
      <c r="E40" s="943"/>
      <c r="F40" s="1121">
        <v>424</v>
      </c>
      <c r="G40" s="1104">
        <v>14.9</v>
      </c>
      <c r="H40" s="1117">
        <v>4538</v>
      </c>
      <c r="I40" s="1102">
        <v>21.8</v>
      </c>
      <c r="J40" s="1102">
        <v>24.3</v>
      </c>
      <c r="K40" s="955"/>
      <c r="L40" s="953"/>
      <c r="M40" s="1109"/>
      <c r="N40" s="1109"/>
      <c r="O40" s="1109"/>
      <c r="P40" s="1109"/>
      <c r="Q40" s="1109"/>
      <c r="R40" s="1109"/>
      <c r="S40" s="1109"/>
      <c r="T40" s="1109"/>
      <c r="U40" s="1109"/>
      <c r="V40" s="1109"/>
      <c r="W40" s="1109"/>
      <c r="X40" s="1109"/>
      <c r="Y40" s="1109"/>
      <c r="Z40" s="1109"/>
      <c r="AA40" s="1109"/>
      <c r="AB40" s="1109"/>
      <c r="AC40" s="1109"/>
      <c r="AD40" s="1109"/>
      <c r="AE40" s="1109"/>
    </row>
    <row r="41" spans="1:31" s="956" customFormat="1" ht="17.25" customHeight="1">
      <c r="A41" s="953"/>
      <c r="B41" s="954"/>
      <c r="C41" s="959" t="s">
        <v>392</v>
      </c>
      <c r="D41" s="943"/>
      <c r="E41" s="943"/>
      <c r="F41" s="1121">
        <v>2182</v>
      </c>
      <c r="G41" s="1104">
        <v>16.5</v>
      </c>
      <c r="H41" s="1117">
        <v>16069</v>
      </c>
      <c r="I41" s="1102">
        <v>22.9</v>
      </c>
      <c r="J41" s="1102">
        <v>32.299999999999997</v>
      </c>
      <c r="K41" s="955"/>
      <c r="L41" s="953"/>
      <c r="M41" s="1109"/>
      <c r="N41" s="1109"/>
      <c r="O41" s="1109"/>
      <c r="P41" s="1109"/>
      <c r="Q41" s="1109"/>
      <c r="R41" s="1109"/>
      <c r="S41" s="1109"/>
      <c r="T41" s="1109"/>
      <c r="U41" s="1109"/>
      <c r="V41" s="1109"/>
      <c r="W41" s="1109"/>
      <c r="X41" s="1109"/>
      <c r="Y41" s="1109"/>
      <c r="Z41" s="1109"/>
      <c r="AA41" s="1109"/>
      <c r="AB41" s="1109"/>
      <c r="AC41" s="1109"/>
      <c r="AD41" s="1109"/>
      <c r="AE41" s="1109"/>
    </row>
    <row r="42" spans="1:31" s="657" customFormat="1" ht="17.25" customHeight="1">
      <c r="A42" s="953"/>
      <c r="B42" s="954"/>
      <c r="C42" s="959" t="s">
        <v>444</v>
      </c>
      <c r="D42" s="943"/>
      <c r="E42" s="943"/>
      <c r="F42" s="1123">
        <v>4</v>
      </c>
      <c r="G42" s="1104">
        <v>50</v>
      </c>
      <c r="H42" s="1117">
        <v>6</v>
      </c>
      <c r="I42" s="1102">
        <v>10.7</v>
      </c>
      <c r="J42" s="1102">
        <v>94.5</v>
      </c>
      <c r="K42" s="955"/>
      <c r="L42" s="953"/>
      <c r="M42" s="1110"/>
      <c r="N42" s="1110"/>
      <c r="O42" s="1110"/>
      <c r="P42" s="1110"/>
      <c r="Q42" s="1110"/>
      <c r="R42" s="1110"/>
      <c r="S42" s="1110"/>
      <c r="T42" s="1110"/>
      <c r="U42" s="1110"/>
      <c r="V42" s="1110"/>
      <c r="W42" s="1110"/>
      <c r="X42" s="1110"/>
      <c r="Y42" s="1110"/>
      <c r="Z42" s="1110"/>
      <c r="AA42" s="1110"/>
      <c r="AB42" s="1110"/>
      <c r="AC42" s="1110"/>
      <c r="AD42" s="1110"/>
      <c r="AE42" s="1110"/>
    </row>
    <row r="43" spans="1:31" s="499" customFormat="1" ht="13.5" customHeight="1">
      <c r="A43" s="654"/>
      <c r="B43" s="655"/>
      <c r="C43" s="668" t="s">
        <v>476</v>
      </c>
      <c r="D43" s="669"/>
      <c r="E43" s="669"/>
      <c r="F43" s="670"/>
      <c r="G43" s="670"/>
      <c r="H43" s="670"/>
      <c r="I43" s="670"/>
      <c r="J43" s="671"/>
      <c r="K43" s="656"/>
      <c r="L43" s="654"/>
      <c r="M43" s="661"/>
      <c r="N43" s="661"/>
      <c r="O43" s="661"/>
      <c r="P43" s="661"/>
      <c r="Q43" s="661"/>
      <c r="R43" s="661"/>
      <c r="S43" s="661"/>
      <c r="T43" s="661"/>
      <c r="U43" s="661"/>
      <c r="V43" s="661"/>
      <c r="W43" s="661"/>
      <c r="X43" s="661"/>
      <c r="Y43" s="661"/>
      <c r="Z43" s="661"/>
      <c r="AA43" s="661"/>
      <c r="AB43" s="661"/>
      <c r="AC43" s="661"/>
      <c r="AD43" s="661"/>
      <c r="AE43" s="661"/>
    </row>
    <row r="44" spans="1:31" s="125" customFormat="1" ht="39" customHeight="1">
      <c r="A44" s="4"/>
      <c r="B44" s="270"/>
      <c r="C44" s="1571" t="s">
        <v>477</v>
      </c>
      <c r="D44" s="1571"/>
      <c r="E44" s="1571"/>
      <c r="F44" s="1571"/>
      <c r="G44" s="1571"/>
      <c r="H44" s="1571"/>
      <c r="I44" s="1571"/>
      <c r="J44" s="1571"/>
      <c r="K44" s="1571"/>
      <c r="L44" s="189"/>
      <c r="M44" s="190"/>
      <c r="N44" s="190"/>
      <c r="O44" s="190"/>
      <c r="P44" s="190"/>
      <c r="Q44" s="190"/>
      <c r="R44" s="190"/>
      <c r="S44" s="1111"/>
      <c r="T44" s="70"/>
      <c r="U44" s="70"/>
      <c r="V44" s="70"/>
      <c r="W44" s="1112"/>
      <c r="X44" s="70"/>
      <c r="Y44" s="70"/>
      <c r="Z44" s="70"/>
      <c r="AA44" s="70"/>
      <c r="AB44" s="70"/>
      <c r="AC44" s="70"/>
      <c r="AD44" s="70"/>
      <c r="AE44" s="70"/>
    </row>
    <row r="45" spans="1:31" s="499" customFormat="1" ht="13.5" customHeight="1">
      <c r="A45" s="495"/>
      <c r="B45" s="660">
        <v>12</v>
      </c>
      <c r="C45" s="1585">
        <v>42125</v>
      </c>
      <c r="D45" s="1585"/>
      <c r="E45" s="1096"/>
      <c r="F45" s="189"/>
      <c r="G45" s="189"/>
      <c r="H45" s="189"/>
      <c r="I45" s="189"/>
      <c r="J45" s="189"/>
      <c r="K45" s="659"/>
      <c r="L45" s="495"/>
      <c r="M45" s="661"/>
      <c r="N45" s="661"/>
      <c r="O45" s="661"/>
      <c r="P45" s="661"/>
      <c r="Q45" s="661"/>
      <c r="R45" s="661"/>
      <c r="S45" s="661"/>
      <c r="T45" s="661"/>
      <c r="U45" s="661"/>
      <c r="V45" s="661"/>
      <c r="W45" s="661"/>
      <c r="X45" s="661"/>
      <c r="Y45" s="661"/>
      <c r="Z45" s="661"/>
      <c r="AA45" s="661"/>
      <c r="AB45" s="661"/>
      <c r="AC45" s="661"/>
      <c r="AD45" s="661"/>
      <c r="AE45" s="661"/>
    </row>
    <row r="46" spans="1:31">
      <c r="A46" s="661"/>
      <c r="B46" s="662"/>
      <c r="C46" s="663"/>
      <c r="D46" s="190"/>
      <c r="E46" s="190"/>
      <c r="F46" s="190"/>
      <c r="G46" s="190"/>
      <c r="H46" s="190"/>
      <c r="I46" s="190"/>
      <c r="J46" s="190"/>
      <c r="K46" s="664"/>
      <c r="L46" s="661"/>
      <c r="M46" s="590"/>
      <c r="N46" s="494"/>
      <c r="O46" s="494"/>
      <c r="P46" s="494"/>
      <c r="Q46" s="494"/>
      <c r="R46" s="494"/>
      <c r="S46" s="494"/>
      <c r="T46" s="494"/>
      <c r="U46" s="494"/>
      <c r="V46" s="494"/>
      <c r="W46" s="494"/>
      <c r="X46" s="494"/>
      <c r="Y46" s="494"/>
      <c r="Z46" s="494"/>
      <c r="AA46" s="494"/>
      <c r="AB46" s="494"/>
      <c r="AC46" s="494"/>
      <c r="AD46" s="494"/>
      <c r="AE46" s="494"/>
    </row>
    <row r="47" spans="1:31">
      <c r="A47" s="494"/>
      <c r="B47" s="494"/>
      <c r="C47" s="494"/>
      <c r="D47" s="494"/>
      <c r="E47" s="494"/>
      <c r="F47" s="665"/>
      <c r="G47" s="665"/>
      <c r="H47" s="665"/>
      <c r="I47" s="665"/>
      <c r="J47" s="848"/>
      <c r="K47" s="590"/>
      <c r="L47" s="666"/>
      <c r="M47" s="590"/>
      <c r="N47" s="494"/>
      <c r="O47" s="494"/>
      <c r="P47" s="494"/>
      <c r="Q47" s="494"/>
      <c r="R47" s="494"/>
      <c r="S47" s="494"/>
      <c r="T47" s="494"/>
      <c r="U47" s="494"/>
      <c r="V47" s="494"/>
      <c r="W47" s="494"/>
      <c r="X47" s="494"/>
      <c r="Y47" s="494"/>
      <c r="Z47" s="494"/>
      <c r="AA47" s="494"/>
      <c r="AB47" s="494"/>
      <c r="AC47" s="494"/>
      <c r="AD47" s="494"/>
      <c r="AE47" s="494"/>
    </row>
    <row r="48" spans="1:31">
      <c r="J48" s="590"/>
      <c r="K48" s="590"/>
      <c r="L48" s="590"/>
      <c r="M48" s="590"/>
      <c r="N48" s="1113"/>
      <c r="O48" s="494"/>
      <c r="P48" s="494"/>
      <c r="Q48" s="494"/>
      <c r="R48" s="494"/>
      <c r="S48" s="494"/>
      <c r="T48" s="494"/>
      <c r="U48" s="494"/>
      <c r="V48" s="494"/>
      <c r="W48" s="494"/>
      <c r="X48" s="494"/>
      <c r="Y48" s="494"/>
      <c r="Z48" s="494"/>
      <c r="AA48" s="494"/>
      <c r="AB48" s="494"/>
      <c r="AC48" s="494"/>
      <c r="AD48" s="494"/>
      <c r="AE48" s="494"/>
    </row>
    <row r="49" spans="7:31">
      <c r="J49" s="590"/>
      <c r="K49" s="590"/>
      <c r="L49" s="590"/>
      <c r="M49" s="590"/>
      <c r="N49" s="494"/>
      <c r="O49" s="494"/>
      <c r="P49" s="494"/>
      <c r="Q49" s="494"/>
      <c r="R49" s="494"/>
      <c r="S49" s="494"/>
      <c r="T49" s="494"/>
      <c r="U49" s="494"/>
      <c r="V49" s="494"/>
      <c r="W49" s="494"/>
      <c r="X49" s="494"/>
      <c r="Y49" s="494"/>
      <c r="Z49" s="494"/>
      <c r="AA49" s="494"/>
      <c r="AB49" s="494"/>
      <c r="AC49" s="494"/>
      <c r="AD49" s="494"/>
      <c r="AE49" s="494"/>
    </row>
    <row r="50" spans="7:31">
      <c r="J50" s="590"/>
      <c r="K50" s="590"/>
      <c r="L50" s="590"/>
      <c r="M50" s="590"/>
      <c r="N50" s="494"/>
      <c r="O50" s="494"/>
      <c r="P50" s="494"/>
      <c r="Q50" s="494"/>
      <c r="R50" s="494"/>
      <c r="S50" s="494"/>
      <c r="T50" s="494"/>
      <c r="U50" s="494"/>
      <c r="V50" s="494"/>
      <c r="W50" s="494"/>
      <c r="X50" s="494"/>
      <c r="Y50" s="494"/>
      <c r="Z50" s="494"/>
      <c r="AA50" s="494"/>
      <c r="AB50" s="494"/>
      <c r="AC50" s="494"/>
      <c r="AD50" s="494"/>
      <c r="AE50" s="494"/>
    </row>
    <row r="51" spans="7:31">
      <c r="J51" s="590"/>
      <c r="K51" s="590"/>
      <c r="L51" s="590"/>
      <c r="M51" s="590"/>
      <c r="N51" s="494"/>
      <c r="O51" s="494"/>
      <c r="P51" s="494"/>
      <c r="Q51" s="494"/>
      <c r="R51" s="494"/>
      <c r="S51" s="494"/>
      <c r="T51" s="494"/>
      <c r="U51" s="494"/>
      <c r="V51" s="494"/>
      <c r="W51" s="494"/>
      <c r="X51" s="494"/>
      <c r="Y51" s="494"/>
      <c r="Z51" s="494"/>
      <c r="AA51" s="494"/>
      <c r="AB51" s="494"/>
      <c r="AC51" s="494"/>
      <c r="AD51" s="494"/>
      <c r="AE51" s="494"/>
    </row>
    <row r="52" spans="7:31">
      <c r="J52" s="590"/>
      <c r="K52" s="590"/>
      <c r="L52" s="590"/>
      <c r="M52" s="590"/>
    </row>
    <row r="53" spans="7:31">
      <c r="J53" s="590"/>
      <c r="K53" s="590"/>
      <c r="L53" s="590"/>
      <c r="M53" s="590"/>
    </row>
    <row r="54" spans="7:31">
      <c r="J54" s="849"/>
      <c r="K54" s="590"/>
      <c r="L54" s="590"/>
      <c r="M54" s="590"/>
    </row>
    <row r="55" spans="7:31">
      <c r="J55" s="590"/>
      <c r="K55" s="590"/>
      <c r="L55" s="590"/>
      <c r="M55" s="590"/>
    </row>
    <row r="56" spans="7:31">
      <c r="J56" s="590"/>
      <c r="K56" s="590"/>
      <c r="L56" s="590"/>
      <c r="M56" s="590"/>
    </row>
    <row r="57" spans="7:31">
      <c r="J57" s="590"/>
      <c r="K57" s="590"/>
      <c r="L57" s="590"/>
      <c r="M57" s="590"/>
    </row>
    <row r="58" spans="7:31">
      <c r="J58" s="590"/>
      <c r="K58" s="590"/>
      <c r="L58" s="590"/>
    </row>
    <row r="64" spans="7:31">
      <c r="G64" s="474"/>
    </row>
  </sheetData>
  <mergeCells count="11">
    <mergeCell ref="C44:K44"/>
    <mergeCell ref="H6:I6"/>
    <mergeCell ref="J6:J7"/>
    <mergeCell ref="C45:D45"/>
    <mergeCell ref="C1:D1"/>
    <mergeCell ref="J1:K1"/>
    <mergeCell ref="J2:J3"/>
    <mergeCell ref="C4:J4"/>
    <mergeCell ref="C8:D8"/>
    <mergeCell ref="F6:G6"/>
    <mergeCell ref="C6:D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sheetPr>
    <tabColor theme="7"/>
  </sheetPr>
  <dimension ref="A1:Q59"/>
  <sheetViews>
    <sheetView zoomScaleNormal="100" workbookViewId="0"/>
  </sheetViews>
  <sheetFormatPr defaultRowHeight="12.75"/>
  <cols>
    <col min="1" max="1" width="1" style="211" customWidth="1"/>
    <col min="2" max="2" width="2.42578125" style="211" customWidth="1"/>
    <col min="3" max="3" width="2" style="211" customWidth="1"/>
    <col min="4" max="4" width="22.5703125" style="211" customWidth="1"/>
    <col min="5" max="13" width="8" style="211" customWidth="1"/>
    <col min="14" max="14" width="2.5703125" style="211" customWidth="1"/>
    <col min="15" max="15" width="1" style="211" customWidth="1"/>
    <col min="16" max="16" width="3.7109375" style="211" customWidth="1"/>
    <col min="17" max="187" width="9.140625" style="211"/>
    <col min="188" max="188" width="1" style="211" customWidth="1"/>
    <col min="189" max="189" width="2.42578125" style="211" customWidth="1"/>
    <col min="190" max="190" width="2" style="211" customWidth="1"/>
    <col min="191" max="191" width="24.42578125" style="211" customWidth="1"/>
    <col min="192" max="194" width="3.85546875" style="211" customWidth="1"/>
    <col min="195" max="195" width="4" style="211" customWidth="1"/>
    <col min="196" max="196" width="4.140625" style="211" customWidth="1"/>
    <col min="197" max="199" width="3.85546875" style="211" customWidth="1"/>
    <col min="200" max="201" width="4.140625" style="211" customWidth="1"/>
    <col min="202" max="205" width="3.85546875" style="211" customWidth="1"/>
    <col min="206" max="206" width="4.28515625" style="211" customWidth="1"/>
    <col min="207" max="207" width="4.140625" style="211" customWidth="1"/>
    <col min="208" max="209" width="3.85546875" style="211" customWidth="1"/>
    <col min="210" max="210" width="2.5703125" style="211" customWidth="1"/>
    <col min="211" max="211" width="1" style="211" customWidth="1"/>
    <col min="212" max="215" width="0" style="211" hidden="1" customWidth="1"/>
    <col min="216" max="232" width="5.28515625" style="211" customWidth="1"/>
    <col min="233" max="443" width="9.140625" style="211"/>
    <col min="444" max="444" width="1" style="211" customWidth="1"/>
    <col min="445" max="445" width="2.42578125" style="211" customWidth="1"/>
    <col min="446" max="446" width="2" style="211" customWidth="1"/>
    <col min="447" max="447" width="24.42578125" style="211" customWidth="1"/>
    <col min="448" max="450" width="3.85546875" style="211" customWidth="1"/>
    <col min="451" max="451" width="4" style="211" customWidth="1"/>
    <col min="452" max="452" width="4.140625" style="211" customWidth="1"/>
    <col min="453" max="455" width="3.85546875" style="211" customWidth="1"/>
    <col min="456" max="457" width="4.140625" style="211" customWidth="1"/>
    <col min="458" max="461" width="3.85546875" style="211" customWidth="1"/>
    <col min="462" max="462" width="4.28515625" style="211" customWidth="1"/>
    <col min="463" max="463" width="4.140625" style="211" customWidth="1"/>
    <col min="464" max="465" width="3.85546875" style="211" customWidth="1"/>
    <col min="466" max="466" width="2.5703125" style="211" customWidth="1"/>
    <col min="467" max="467" width="1" style="211" customWidth="1"/>
    <col min="468" max="471" width="0" style="211" hidden="1" customWidth="1"/>
    <col min="472" max="488" width="5.28515625" style="211" customWidth="1"/>
    <col min="489" max="699" width="9.140625" style="211"/>
    <col min="700" max="700" width="1" style="211" customWidth="1"/>
    <col min="701" max="701" width="2.42578125" style="211" customWidth="1"/>
    <col min="702" max="702" width="2" style="211" customWidth="1"/>
    <col min="703" max="703" width="24.42578125" style="211" customWidth="1"/>
    <col min="704" max="706" width="3.85546875" style="211" customWidth="1"/>
    <col min="707" max="707" width="4" style="211" customWidth="1"/>
    <col min="708" max="708" width="4.140625" style="211" customWidth="1"/>
    <col min="709" max="711" width="3.85546875" style="211" customWidth="1"/>
    <col min="712" max="713" width="4.140625" style="211" customWidth="1"/>
    <col min="714" max="717" width="3.85546875" style="211" customWidth="1"/>
    <col min="718" max="718" width="4.28515625" style="211" customWidth="1"/>
    <col min="719" max="719" width="4.140625" style="211" customWidth="1"/>
    <col min="720" max="721" width="3.85546875" style="211" customWidth="1"/>
    <col min="722" max="722" width="2.5703125" style="211" customWidth="1"/>
    <col min="723" max="723" width="1" style="211" customWidth="1"/>
    <col min="724" max="727" width="0" style="211" hidden="1" customWidth="1"/>
    <col min="728" max="744" width="5.28515625" style="211" customWidth="1"/>
    <col min="745" max="955" width="9.140625" style="211"/>
    <col min="956" max="956" width="1" style="211" customWidth="1"/>
    <col min="957" max="957" width="2.42578125" style="211" customWidth="1"/>
    <col min="958" max="958" width="2" style="211" customWidth="1"/>
    <col min="959" max="959" width="24.42578125" style="211" customWidth="1"/>
    <col min="960" max="962" width="3.85546875" style="211" customWidth="1"/>
    <col min="963" max="963" width="4" style="211" customWidth="1"/>
    <col min="964" max="964" width="4.140625" style="211" customWidth="1"/>
    <col min="965" max="967" width="3.85546875" style="211" customWidth="1"/>
    <col min="968" max="969" width="4.140625" style="211" customWidth="1"/>
    <col min="970" max="973" width="3.85546875" style="211" customWidth="1"/>
    <col min="974" max="974" width="4.28515625" style="211" customWidth="1"/>
    <col min="975" max="975" width="4.140625" style="211" customWidth="1"/>
    <col min="976" max="977" width="3.85546875" style="211" customWidth="1"/>
    <col min="978" max="978" width="2.5703125" style="211" customWidth="1"/>
    <col min="979" max="979" width="1" style="211" customWidth="1"/>
    <col min="980" max="983" width="0" style="211" hidden="1" customWidth="1"/>
    <col min="984" max="1000" width="5.28515625" style="211" customWidth="1"/>
    <col min="1001" max="1211" width="9.140625" style="211"/>
    <col min="1212" max="1212" width="1" style="211" customWidth="1"/>
    <col min="1213" max="1213" width="2.42578125" style="211" customWidth="1"/>
    <col min="1214" max="1214" width="2" style="211" customWidth="1"/>
    <col min="1215" max="1215" width="24.42578125" style="211" customWidth="1"/>
    <col min="1216" max="1218" width="3.85546875" style="211" customWidth="1"/>
    <col min="1219" max="1219" width="4" style="211" customWidth="1"/>
    <col min="1220" max="1220" width="4.140625" style="211" customWidth="1"/>
    <col min="1221" max="1223" width="3.85546875" style="211" customWidth="1"/>
    <col min="1224" max="1225" width="4.140625" style="211" customWidth="1"/>
    <col min="1226" max="1229" width="3.85546875" style="211" customWidth="1"/>
    <col min="1230" max="1230" width="4.28515625" style="211" customWidth="1"/>
    <col min="1231" max="1231" width="4.140625" style="211" customWidth="1"/>
    <col min="1232" max="1233" width="3.85546875" style="211" customWidth="1"/>
    <col min="1234" max="1234" width="2.5703125" style="211" customWidth="1"/>
    <col min="1235" max="1235" width="1" style="211" customWidth="1"/>
    <col min="1236" max="1239" width="0" style="211" hidden="1" customWidth="1"/>
    <col min="1240" max="1256" width="5.28515625" style="211" customWidth="1"/>
    <col min="1257" max="1467" width="9.140625" style="211"/>
    <col min="1468" max="1468" width="1" style="211" customWidth="1"/>
    <col min="1469" max="1469" width="2.42578125" style="211" customWidth="1"/>
    <col min="1470" max="1470" width="2" style="211" customWidth="1"/>
    <col min="1471" max="1471" width="24.42578125" style="211" customWidth="1"/>
    <col min="1472" max="1474" width="3.85546875" style="211" customWidth="1"/>
    <col min="1475" max="1475" width="4" style="211" customWidth="1"/>
    <col min="1476" max="1476" width="4.140625" style="211" customWidth="1"/>
    <col min="1477" max="1479" width="3.85546875" style="211" customWidth="1"/>
    <col min="1480" max="1481" width="4.140625" style="211" customWidth="1"/>
    <col min="1482" max="1485" width="3.85546875" style="211" customWidth="1"/>
    <col min="1486" max="1486" width="4.28515625" style="211" customWidth="1"/>
    <col min="1487" max="1487" width="4.140625" style="211" customWidth="1"/>
    <col min="1488" max="1489" width="3.85546875" style="211" customWidth="1"/>
    <col min="1490" max="1490" width="2.5703125" style="211" customWidth="1"/>
    <col min="1491" max="1491" width="1" style="211" customWidth="1"/>
    <col min="1492" max="1495" width="0" style="211" hidden="1" customWidth="1"/>
    <col min="1496" max="1512" width="5.28515625" style="211" customWidth="1"/>
    <col min="1513" max="1723" width="9.140625" style="211"/>
    <col min="1724" max="1724" width="1" style="211" customWidth="1"/>
    <col min="1725" max="1725" width="2.42578125" style="211" customWidth="1"/>
    <col min="1726" max="1726" width="2" style="211" customWidth="1"/>
    <col min="1727" max="1727" width="24.42578125" style="211" customWidth="1"/>
    <col min="1728" max="1730" width="3.85546875" style="211" customWidth="1"/>
    <col min="1731" max="1731" width="4" style="211" customWidth="1"/>
    <col min="1732" max="1732" width="4.140625" style="211" customWidth="1"/>
    <col min="1733" max="1735" width="3.85546875" style="211" customWidth="1"/>
    <col min="1736" max="1737" width="4.140625" style="211" customWidth="1"/>
    <col min="1738" max="1741" width="3.85546875" style="211" customWidth="1"/>
    <col min="1742" max="1742" width="4.28515625" style="211" customWidth="1"/>
    <col min="1743" max="1743" width="4.140625" style="211" customWidth="1"/>
    <col min="1744" max="1745" width="3.85546875" style="211" customWidth="1"/>
    <col min="1746" max="1746" width="2.5703125" style="211" customWidth="1"/>
    <col min="1747" max="1747" width="1" style="211" customWidth="1"/>
    <col min="1748" max="1751" width="0" style="211" hidden="1" customWidth="1"/>
    <col min="1752" max="1768" width="5.28515625" style="211" customWidth="1"/>
    <col min="1769" max="1979" width="9.140625" style="211"/>
    <col min="1980" max="1980" width="1" style="211" customWidth="1"/>
    <col min="1981" max="1981" width="2.42578125" style="211" customWidth="1"/>
    <col min="1982" max="1982" width="2" style="211" customWidth="1"/>
    <col min="1983" max="1983" width="24.42578125" style="211" customWidth="1"/>
    <col min="1984" max="1986" width="3.85546875" style="211" customWidth="1"/>
    <col min="1987" max="1987" width="4" style="211" customWidth="1"/>
    <col min="1988" max="1988" width="4.140625" style="211" customWidth="1"/>
    <col min="1989" max="1991" width="3.85546875" style="211" customWidth="1"/>
    <col min="1992" max="1993" width="4.140625" style="211" customWidth="1"/>
    <col min="1994" max="1997" width="3.85546875" style="211" customWidth="1"/>
    <col min="1998" max="1998" width="4.28515625" style="211" customWidth="1"/>
    <col min="1999" max="1999" width="4.140625" style="211" customWidth="1"/>
    <col min="2000" max="2001" width="3.85546875" style="211" customWidth="1"/>
    <col min="2002" max="2002" width="2.5703125" style="211" customWidth="1"/>
    <col min="2003" max="2003" width="1" style="211" customWidth="1"/>
    <col min="2004" max="2007" width="0" style="211" hidden="1" customWidth="1"/>
    <col min="2008" max="2024" width="5.28515625" style="211" customWidth="1"/>
    <col min="2025" max="2235" width="9.140625" style="211"/>
    <col min="2236" max="2236" width="1" style="211" customWidth="1"/>
    <col min="2237" max="2237" width="2.42578125" style="211" customWidth="1"/>
    <col min="2238" max="2238" width="2" style="211" customWidth="1"/>
    <col min="2239" max="2239" width="24.42578125" style="211" customWidth="1"/>
    <col min="2240" max="2242" width="3.85546875" style="211" customWidth="1"/>
    <col min="2243" max="2243" width="4" style="211" customWidth="1"/>
    <col min="2244" max="2244" width="4.140625" style="211" customWidth="1"/>
    <col min="2245" max="2247" width="3.85546875" style="211" customWidth="1"/>
    <col min="2248" max="2249" width="4.140625" style="211" customWidth="1"/>
    <col min="2250" max="2253" width="3.85546875" style="211" customWidth="1"/>
    <col min="2254" max="2254" width="4.28515625" style="211" customWidth="1"/>
    <col min="2255" max="2255" width="4.140625" style="211" customWidth="1"/>
    <col min="2256" max="2257" width="3.85546875" style="211" customWidth="1"/>
    <col min="2258" max="2258" width="2.5703125" style="211" customWidth="1"/>
    <col min="2259" max="2259" width="1" style="211" customWidth="1"/>
    <col min="2260" max="2263" width="0" style="211" hidden="1" customWidth="1"/>
    <col min="2264" max="2280" width="5.28515625" style="211" customWidth="1"/>
    <col min="2281" max="2491" width="9.140625" style="211"/>
    <col min="2492" max="2492" width="1" style="211" customWidth="1"/>
    <col min="2493" max="2493" width="2.42578125" style="211" customWidth="1"/>
    <col min="2494" max="2494" width="2" style="211" customWidth="1"/>
    <col min="2495" max="2495" width="24.42578125" style="211" customWidth="1"/>
    <col min="2496" max="2498" width="3.85546875" style="211" customWidth="1"/>
    <col min="2499" max="2499" width="4" style="211" customWidth="1"/>
    <col min="2500" max="2500" width="4.140625" style="211" customWidth="1"/>
    <col min="2501" max="2503" width="3.85546875" style="211" customWidth="1"/>
    <col min="2504" max="2505" width="4.140625" style="211" customWidth="1"/>
    <col min="2506" max="2509" width="3.85546875" style="211" customWidth="1"/>
    <col min="2510" max="2510" width="4.28515625" style="211" customWidth="1"/>
    <col min="2511" max="2511" width="4.140625" style="211" customWidth="1"/>
    <col min="2512" max="2513" width="3.85546875" style="211" customWidth="1"/>
    <col min="2514" max="2514" width="2.5703125" style="211" customWidth="1"/>
    <col min="2515" max="2515" width="1" style="211" customWidth="1"/>
    <col min="2516" max="2519" width="0" style="211" hidden="1" customWidth="1"/>
    <col min="2520" max="2536" width="5.28515625" style="211" customWidth="1"/>
    <col min="2537" max="2747" width="9.140625" style="211"/>
    <col min="2748" max="2748" width="1" style="211" customWidth="1"/>
    <col min="2749" max="2749" width="2.42578125" style="211" customWidth="1"/>
    <col min="2750" max="2750" width="2" style="211" customWidth="1"/>
    <col min="2751" max="2751" width="24.42578125" style="211" customWidth="1"/>
    <col min="2752" max="2754" width="3.85546875" style="211" customWidth="1"/>
    <col min="2755" max="2755" width="4" style="211" customWidth="1"/>
    <col min="2756" max="2756" width="4.140625" style="211" customWidth="1"/>
    <col min="2757" max="2759" width="3.85546875" style="211" customWidth="1"/>
    <col min="2760" max="2761" width="4.140625" style="211" customWidth="1"/>
    <col min="2762" max="2765" width="3.85546875" style="211" customWidth="1"/>
    <col min="2766" max="2766" width="4.28515625" style="211" customWidth="1"/>
    <col min="2767" max="2767" width="4.140625" style="211" customWidth="1"/>
    <col min="2768" max="2769" width="3.85546875" style="211" customWidth="1"/>
    <col min="2770" max="2770" width="2.5703125" style="211" customWidth="1"/>
    <col min="2771" max="2771" width="1" style="211" customWidth="1"/>
    <col min="2772" max="2775" width="0" style="211" hidden="1" customWidth="1"/>
    <col min="2776" max="2792" width="5.28515625" style="211" customWidth="1"/>
    <col min="2793" max="3003" width="9.140625" style="211"/>
    <col min="3004" max="3004" width="1" style="211" customWidth="1"/>
    <col min="3005" max="3005" width="2.42578125" style="211" customWidth="1"/>
    <col min="3006" max="3006" width="2" style="211" customWidth="1"/>
    <col min="3007" max="3007" width="24.42578125" style="211" customWidth="1"/>
    <col min="3008" max="3010" width="3.85546875" style="211" customWidth="1"/>
    <col min="3011" max="3011" width="4" style="211" customWidth="1"/>
    <col min="3012" max="3012" width="4.140625" style="211" customWidth="1"/>
    <col min="3013" max="3015" width="3.85546875" style="211" customWidth="1"/>
    <col min="3016" max="3017" width="4.140625" style="211" customWidth="1"/>
    <col min="3018" max="3021" width="3.85546875" style="211" customWidth="1"/>
    <col min="3022" max="3022" width="4.28515625" style="211" customWidth="1"/>
    <col min="3023" max="3023" width="4.140625" style="211" customWidth="1"/>
    <col min="3024" max="3025" width="3.85546875" style="211" customWidth="1"/>
    <col min="3026" max="3026" width="2.5703125" style="211" customWidth="1"/>
    <col min="3027" max="3027" width="1" style="211" customWidth="1"/>
    <col min="3028" max="3031" width="0" style="211" hidden="1" customWidth="1"/>
    <col min="3032" max="3048" width="5.28515625" style="211" customWidth="1"/>
    <col min="3049" max="3259" width="9.140625" style="211"/>
    <col min="3260" max="3260" width="1" style="211" customWidth="1"/>
    <col min="3261" max="3261" width="2.42578125" style="211" customWidth="1"/>
    <col min="3262" max="3262" width="2" style="211" customWidth="1"/>
    <col min="3263" max="3263" width="24.42578125" style="211" customWidth="1"/>
    <col min="3264" max="3266" width="3.85546875" style="211" customWidth="1"/>
    <col min="3267" max="3267" width="4" style="211" customWidth="1"/>
    <col min="3268" max="3268" width="4.140625" style="211" customWidth="1"/>
    <col min="3269" max="3271" width="3.85546875" style="211" customWidth="1"/>
    <col min="3272" max="3273" width="4.140625" style="211" customWidth="1"/>
    <col min="3274" max="3277" width="3.85546875" style="211" customWidth="1"/>
    <col min="3278" max="3278" width="4.28515625" style="211" customWidth="1"/>
    <col min="3279" max="3279" width="4.140625" style="211" customWidth="1"/>
    <col min="3280" max="3281" width="3.85546875" style="211" customWidth="1"/>
    <col min="3282" max="3282" width="2.5703125" style="211" customWidth="1"/>
    <col min="3283" max="3283" width="1" style="211" customWidth="1"/>
    <col min="3284" max="3287" width="0" style="211" hidden="1" customWidth="1"/>
    <col min="3288" max="3304" width="5.28515625" style="211" customWidth="1"/>
    <col min="3305" max="3515" width="9.140625" style="211"/>
    <col min="3516" max="3516" width="1" style="211" customWidth="1"/>
    <col min="3517" max="3517" width="2.42578125" style="211" customWidth="1"/>
    <col min="3518" max="3518" width="2" style="211" customWidth="1"/>
    <col min="3519" max="3519" width="24.42578125" style="211" customWidth="1"/>
    <col min="3520" max="3522" width="3.85546875" style="211" customWidth="1"/>
    <col min="3523" max="3523" width="4" style="211" customWidth="1"/>
    <col min="3524" max="3524" width="4.140625" style="211" customWidth="1"/>
    <col min="3525" max="3527" width="3.85546875" style="211" customWidth="1"/>
    <col min="3528" max="3529" width="4.140625" style="211" customWidth="1"/>
    <col min="3530" max="3533" width="3.85546875" style="211" customWidth="1"/>
    <col min="3534" max="3534" width="4.28515625" style="211" customWidth="1"/>
    <col min="3535" max="3535" width="4.140625" style="211" customWidth="1"/>
    <col min="3536" max="3537" width="3.85546875" style="211" customWidth="1"/>
    <col min="3538" max="3538" width="2.5703125" style="211" customWidth="1"/>
    <col min="3539" max="3539" width="1" style="211" customWidth="1"/>
    <col min="3540" max="3543" width="0" style="211" hidden="1" customWidth="1"/>
    <col min="3544" max="3560" width="5.28515625" style="211" customWidth="1"/>
    <col min="3561" max="3771" width="9.140625" style="211"/>
    <col min="3772" max="3772" width="1" style="211" customWidth="1"/>
    <col min="3773" max="3773" width="2.42578125" style="211" customWidth="1"/>
    <col min="3774" max="3774" width="2" style="211" customWidth="1"/>
    <col min="3775" max="3775" width="24.42578125" style="211" customWidth="1"/>
    <col min="3776" max="3778" width="3.85546875" style="211" customWidth="1"/>
    <col min="3779" max="3779" width="4" style="211" customWidth="1"/>
    <col min="3780" max="3780" width="4.140625" style="211" customWidth="1"/>
    <col min="3781" max="3783" width="3.85546875" style="211" customWidth="1"/>
    <col min="3784" max="3785" width="4.140625" style="211" customWidth="1"/>
    <col min="3786" max="3789" width="3.85546875" style="211" customWidth="1"/>
    <col min="3790" max="3790" width="4.28515625" style="211" customWidth="1"/>
    <col min="3791" max="3791" width="4.140625" style="211" customWidth="1"/>
    <col min="3792" max="3793" width="3.85546875" style="211" customWidth="1"/>
    <col min="3794" max="3794" width="2.5703125" style="211" customWidth="1"/>
    <col min="3795" max="3795" width="1" style="211" customWidth="1"/>
    <col min="3796" max="3799" width="0" style="211" hidden="1" customWidth="1"/>
    <col min="3800" max="3816" width="5.28515625" style="211" customWidth="1"/>
    <col min="3817" max="4027" width="9.140625" style="211"/>
    <col min="4028" max="4028" width="1" style="211" customWidth="1"/>
    <col min="4029" max="4029" width="2.42578125" style="211" customWidth="1"/>
    <col min="4030" max="4030" width="2" style="211" customWidth="1"/>
    <col min="4031" max="4031" width="24.42578125" style="211" customWidth="1"/>
    <col min="4032" max="4034" width="3.85546875" style="211" customWidth="1"/>
    <col min="4035" max="4035" width="4" style="211" customWidth="1"/>
    <col min="4036" max="4036" width="4.140625" style="211" customWidth="1"/>
    <col min="4037" max="4039" width="3.85546875" style="211" customWidth="1"/>
    <col min="4040" max="4041" width="4.140625" style="211" customWidth="1"/>
    <col min="4042" max="4045" width="3.85546875" style="211" customWidth="1"/>
    <col min="4046" max="4046" width="4.28515625" style="211" customWidth="1"/>
    <col min="4047" max="4047" width="4.140625" style="211" customWidth="1"/>
    <col min="4048" max="4049" width="3.85546875" style="211" customWidth="1"/>
    <col min="4050" max="4050" width="2.5703125" style="211" customWidth="1"/>
    <col min="4051" max="4051" width="1" style="211" customWidth="1"/>
    <col min="4052" max="4055" width="0" style="211" hidden="1" customWidth="1"/>
    <col min="4056" max="4072" width="5.28515625" style="211" customWidth="1"/>
    <col min="4073" max="4283" width="9.140625" style="211"/>
    <col min="4284" max="4284" width="1" style="211" customWidth="1"/>
    <col min="4285" max="4285" width="2.42578125" style="211" customWidth="1"/>
    <col min="4286" max="4286" width="2" style="211" customWidth="1"/>
    <col min="4287" max="4287" width="24.42578125" style="211" customWidth="1"/>
    <col min="4288" max="4290" width="3.85546875" style="211" customWidth="1"/>
    <col min="4291" max="4291" width="4" style="211" customWidth="1"/>
    <col min="4292" max="4292" width="4.140625" style="211" customWidth="1"/>
    <col min="4293" max="4295" width="3.85546875" style="211" customWidth="1"/>
    <col min="4296" max="4297" width="4.140625" style="211" customWidth="1"/>
    <col min="4298" max="4301" width="3.85546875" style="211" customWidth="1"/>
    <col min="4302" max="4302" width="4.28515625" style="211" customWidth="1"/>
    <col min="4303" max="4303" width="4.140625" style="211" customWidth="1"/>
    <col min="4304" max="4305" width="3.85546875" style="211" customWidth="1"/>
    <col min="4306" max="4306" width="2.5703125" style="211" customWidth="1"/>
    <col min="4307" max="4307" width="1" style="211" customWidth="1"/>
    <col min="4308" max="4311" width="0" style="211" hidden="1" customWidth="1"/>
    <col min="4312" max="4328" width="5.28515625" style="211" customWidth="1"/>
    <col min="4329" max="4539" width="9.140625" style="211"/>
    <col min="4540" max="4540" width="1" style="211" customWidth="1"/>
    <col min="4541" max="4541" width="2.42578125" style="211" customWidth="1"/>
    <col min="4542" max="4542" width="2" style="211" customWidth="1"/>
    <col min="4543" max="4543" width="24.42578125" style="211" customWidth="1"/>
    <col min="4544" max="4546" width="3.85546875" style="211" customWidth="1"/>
    <col min="4547" max="4547" width="4" style="211" customWidth="1"/>
    <col min="4548" max="4548" width="4.140625" style="211" customWidth="1"/>
    <col min="4549" max="4551" width="3.85546875" style="211" customWidth="1"/>
    <col min="4552" max="4553" width="4.140625" style="211" customWidth="1"/>
    <col min="4554" max="4557" width="3.85546875" style="211" customWidth="1"/>
    <col min="4558" max="4558" width="4.28515625" style="211" customWidth="1"/>
    <col min="4559" max="4559" width="4.140625" style="211" customWidth="1"/>
    <col min="4560" max="4561" width="3.85546875" style="211" customWidth="1"/>
    <col min="4562" max="4562" width="2.5703125" style="211" customWidth="1"/>
    <col min="4563" max="4563" width="1" style="211" customWidth="1"/>
    <col min="4564" max="4567" width="0" style="211" hidden="1" customWidth="1"/>
    <col min="4568" max="4584" width="5.28515625" style="211" customWidth="1"/>
    <col min="4585" max="4795" width="9.140625" style="211"/>
    <col min="4796" max="4796" width="1" style="211" customWidth="1"/>
    <col min="4797" max="4797" width="2.42578125" style="211" customWidth="1"/>
    <col min="4798" max="4798" width="2" style="211" customWidth="1"/>
    <col min="4799" max="4799" width="24.42578125" style="211" customWidth="1"/>
    <col min="4800" max="4802" width="3.85546875" style="211" customWidth="1"/>
    <col min="4803" max="4803" width="4" style="211" customWidth="1"/>
    <col min="4804" max="4804" width="4.140625" style="211" customWidth="1"/>
    <col min="4805" max="4807" width="3.85546875" style="211" customWidth="1"/>
    <col min="4808" max="4809" width="4.140625" style="211" customWidth="1"/>
    <col min="4810" max="4813" width="3.85546875" style="211" customWidth="1"/>
    <col min="4814" max="4814" width="4.28515625" style="211" customWidth="1"/>
    <col min="4815" max="4815" width="4.140625" style="211" customWidth="1"/>
    <col min="4816" max="4817" width="3.85546875" style="211" customWidth="1"/>
    <col min="4818" max="4818" width="2.5703125" style="211" customWidth="1"/>
    <col min="4819" max="4819" width="1" style="211" customWidth="1"/>
    <col min="4820" max="4823" width="0" style="211" hidden="1" customWidth="1"/>
    <col min="4824" max="4840" width="5.28515625" style="211" customWidth="1"/>
    <col min="4841" max="5051" width="9.140625" style="211"/>
    <col min="5052" max="5052" width="1" style="211" customWidth="1"/>
    <col min="5053" max="5053" width="2.42578125" style="211" customWidth="1"/>
    <col min="5054" max="5054" width="2" style="211" customWidth="1"/>
    <col min="5055" max="5055" width="24.42578125" style="211" customWidth="1"/>
    <col min="5056" max="5058" width="3.85546875" style="211" customWidth="1"/>
    <col min="5059" max="5059" width="4" style="211" customWidth="1"/>
    <col min="5060" max="5060" width="4.140625" style="211" customWidth="1"/>
    <col min="5061" max="5063" width="3.85546875" style="211" customWidth="1"/>
    <col min="5064" max="5065" width="4.140625" style="211" customWidth="1"/>
    <col min="5066" max="5069" width="3.85546875" style="211" customWidth="1"/>
    <col min="5070" max="5070" width="4.28515625" style="211" customWidth="1"/>
    <col min="5071" max="5071" width="4.140625" style="211" customWidth="1"/>
    <col min="5072" max="5073" width="3.85546875" style="211" customWidth="1"/>
    <col min="5074" max="5074" width="2.5703125" style="211" customWidth="1"/>
    <col min="5075" max="5075" width="1" style="211" customWidth="1"/>
    <col min="5076" max="5079" width="0" style="211" hidden="1" customWidth="1"/>
    <col min="5080" max="5096" width="5.28515625" style="211" customWidth="1"/>
    <col min="5097" max="5307" width="9.140625" style="211"/>
    <col min="5308" max="5308" width="1" style="211" customWidth="1"/>
    <col min="5309" max="5309" width="2.42578125" style="211" customWidth="1"/>
    <col min="5310" max="5310" width="2" style="211" customWidth="1"/>
    <col min="5311" max="5311" width="24.42578125" style="211" customWidth="1"/>
    <col min="5312" max="5314" width="3.85546875" style="211" customWidth="1"/>
    <col min="5315" max="5315" width="4" style="211" customWidth="1"/>
    <col min="5316" max="5316" width="4.140625" style="211" customWidth="1"/>
    <col min="5317" max="5319" width="3.85546875" style="211" customWidth="1"/>
    <col min="5320" max="5321" width="4.140625" style="211" customWidth="1"/>
    <col min="5322" max="5325" width="3.85546875" style="211" customWidth="1"/>
    <col min="5326" max="5326" width="4.28515625" style="211" customWidth="1"/>
    <col min="5327" max="5327" width="4.140625" style="211" customWidth="1"/>
    <col min="5328" max="5329" width="3.85546875" style="211" customWidth="1"/>
    <col min="5330" max="5330" width="2.5703125" style="211" customWidth="1"/>
    <col min="5331" max="5331" width="1" style="211" customWidth="1"/>
    <col min="5332" max="5335" width="0" style="211" hidden="1" customWidth="1"/>
    <col min="5336" max="5352" width="5.28515625" style="211" customWidth="1"/>
    <col min="5353" max="5563" width="9.140625" style="211"/>
    <col min="5564" max="5564" width="1" style="211" customWidth="1"/>
    <col min="5565" max="5565" width="2.42578125" style="211" customWidth="1"/>
    <col min="5566" max="5566" width="2" style="211" customWidth="1"/>
    <col min="5567" max="5567" width="24.42578125" style="211" customWidth="1"/>
    <col min="5568" max="5570" width="3.85546875" style="211" customWidth="1"/>
    <col min="5571" max="5571" width="4" style="211" customWidth="1"/>
    <col min="5572" max="5572" width="4.140625" style="211" customWidth="1"/>
    <col min="5573" max="5575" width="3.85546875" style="211" customWidth="1"/>
    <col min="5576" max="5577" width="4.140625" style="211" customWidth="1"/>
    <col min="5578" max="5581" width="3.85546875" style="211" customWidth="1"/>
    <col min="5582" max="5582" width="4.28515625" style="211" customWidth="1"/>
    <col min="5583" max="5583" width="4.140625" style="211" customWidth="1"/>
    <col min="5584" max="5585" width="3.85546875" style="211" customWidth="1"/>
    <col min="5586" max="5586" width="2.5703125" style="211" customWidth="1"/>
    <col min="5587" max="5587" width="1" style="211" customWidth="1"/>
    <col min="5588" max="5591" width="0" style="211" hidden="1" customWidth="1"/>
    <col min="5592" max="5608" width="5.28515625" style="211" customWidth="1"/>
    <col min="5609" max="5819" width="9.140625" style="211"/>
    <col min="5820" max="5820" width="1" style="211" customWidth="1"/>
    <col min="5821" max="5821" width="2.42578125" style="211" customWidth="1"/>
    <col min="5822" max="5822" width="2" style="211" customWidth="1"/>
    <col min="5823" max="5823" width="24.42578125" style="211" customWidth="1"/>
    <col min="5824" max="5826" width="3.85546875" style="211" customWidth="1"/>
    <col min="5827" max="5827" width="4" style="211" customWidth="1"/>
    <col min="5828" max="5828" width="4.140625" style="211" customWidth="1"/>
    <col min="5829" max="5831" width="3.85546875" style="211" customWidth="1"/>
    <col min="5832" max="5833" width="4.140625" style="211" customWidth="1"/>
    <col min="5834" max="5837" width="3.85546875" style="211" customWidth="1"/>
    <col min="5838" max="5838" width="4.28515625" style="211" customWidth="1"/>
    <col min="5839" max="5839" width="4.140625" style="211" customWidth="1"/>
    <col min="5840" max="5841" width="3.85546875" style="211" customWidth="1"/>
    <col min="5842" max="5842" width="2.5703125" style="211" customWidth="1"/>
    <col min="5843" max="5843" width="1" style="211" customWidth="1"/>
    <col min="5844" max="5847" width="0" style="211" hidden="1" customWidth="1"/>
    <col min="5848" max="5864" width="5.28515625" style="211" customWidth="1"/>
    <col min="5865" max="6075" width="9.140625" style="211"/>
    <col min="6076" max="6076" width="1" style="211" customWidth="1"/>
    <col min="6077" max="6077" width="2.42578125" style="211" customWidth="1"/>
    <col min="6078" max="6078" width="2" style="211" customWidth="1"/>
    <col min="6079" max="6079" width="24.42578125" style="211" customWidth="1"/>
    <col min="6080" max="6082" width="3.85546875" style="211" customWidth="1"/>
    <col min="6083" max="6083" width="4" style="211" customWidth="1"/>
    <col min="6084" max="6084" width="4.140625" style="211" customWidth="1"/>
    <col min="6085" max="6087" width="3.85546875" style="211" customWidth="1"/>
    <col min="6088" max="6089" width="4.140625" style="211" customWidth="1"/>
    <col min="6090" max="6093" width="3.85546875" style="211" customWidth="1"/>
    <col min="6094" max="6094" width="4.28515625" style="211" customWidth="1"/>
    <col min="6095" max="6095" width="4.140625" style="211" customWidth="1"/>
    <col min="6096" max="6097" width="3.85546875" style="211" customWidth="1"/>
    <col min="6098" max="6098" width="2.5703125" style="211" customWidth="1"/>
    <col min="6099" max="6099" width="1" style="211" customWidth="1"/>
    <col min="6100" max="6103" width="0" style="211" hidden="1" customWidth="1"/>
    <col min="6104" max="6120" width="5.28515625" style="211" customWidth="1"/>
    <col min="6121" max="6331" width="9.140625" style="211"/>
    <col min="6332" max="6332" width="1" style="211" customWidth="1"/>
    <col min="6333" max="6333" width="2.42578125" style="211" customWidth="1"/>
    <col min="6334" max="6334" width="2" style="211" customWidth="1"/>
    <col min="6335" max="6335" width="24.42578125" style="211" customWidth="1"/>
    <col min="6336" max="6338" width="3.85546875" style="211" customWidth="1"/>
    <col min="6339" max="6339" width="4" style="211" customWidth="1"/>
    <col min="6340" max="6340" width="4.140625" style="211" customWidth="1"/>
    <col min="6341" max="6343" width="3.85546875" style="211" customWidth="1"/>
    <col min="6344" max="6345" width="4.140625" style="211" customWidth="1"/>
    <col min="6346" max="6349" width="3.85546875" style="211" customWidth="1"/>
    <col min="6350" max="6350" width="4.28515625" style="211" customWidth="1"/>
    <col min="6351" max="6351" width="4.140625" style="211" customWidth="1"/>
    <col min="6352" max="6353" width="3.85546875" style="211" customWidth="1"/>
    <col min="6354" max="6354" width="2.5703125" style="211" customWidth="1"/>
    <col min="6355" max="6355" width="1" style="211" customWidth="1"/>
    <col min="6356" max="6359" width="0" style="211" hidden="1" customWidth="1"/>
    <col min="6360" max="6376" width="5.28515625" style="211" customWidth="1"/>
    <col min="6377" max="6587" width="9.140625" style="211"/>
    <col min="6588" max="6588" width="1" style="211" customWidth="1"/>
    <col min="6589" max="6589" width="2.42578125" style="211" customWidth="1"/>
    <col min="6590" max="6590" width="2" style="211" customWidth="1"/>
    <col min="6591" max="6591" width="24.42578125" style="211" customWidth="1"/>
    <col min="6592" max="6594" width="3.85546875" style="211" customWidth="1"/>
    <col min="6595" max="6595" width="4" style="211" customWidth="1"/>
    <col min="6596" max="6596" width="4.140625" style="211" customWidth="1"/>
    <col min="6597" max="6599" width="3.85546875" style="211" customWidth="1"/>
    <col min="6600" max="6601" width="4.140625" style="211" customWidth="1"/>
    <col min="6602" max="6605" width="3.85546875" style="211" customWidth="1"/>
    <col min="6606" max="6606" width="4.28515625" style="211" customWidth="1"/>
    <col min="6607" max="6607" width="4.140625" style="211" customWidth="1"/>
    <col min="6608" max="6609" width="3.85546875" style="211" customWidth="1"/>
    <col min="6610" max="6610" width="2.5703125" style="211" customWidth="1"/>
    <col min="6611" max="6611" width="1" style="211" customWidth="1"/>
    <col min="6612" max="6615" width="0" style="211" hidden="1" customWidth="1"/>
    <col min="6616" max="6632" width="5.28515625" style="211" customWidth="1"/>
    <col min="6633" max="6843" width="9.140625" style="211"/>
    <col min="6844" max="6844" width="1" style="211" customWidth="1"/>
    <col min="6845" max="6845" width="2.42578125" style="211" customWidth="1"/>
    <col min="6846" max="6846" width="2" style="211" customWidth="1"/>
    <col min="6847" max="6847" width="24.42578125" style="211" customWidth="1"/>
    <col min="6848" max="6850" width="3.85546875" style="211" customWidth="1"/>
    <col min="6851" max="6851" width="4" style="211" customWidth="1"/>
    <col min="6852" max="6852" width="4.140625" style="211" customWidth="1"/>
    <col min="6853" max="6855" width="3.85546875" style="211" customWidth="1"/>
    <col min="6856" max="6857" width="4.140625" style="211" customWidth="1"/>
    <col min="6858" max="6861" width="3.85546875" style="211" customWidth="1"/>
    <col min="6862" max="6862" width="4.28515625" style="211" customWidth="1"/>
    <col min="6863" max="6863" width="4.140625" style="211" customWidth="1"/>
    <col min="6864" max="6865" width="3.85546875" style="211" customWidth="1"/>
    <col min="6866" max="6866" width="2.5703125" style="211" customWidth="1"/>
    <col min="6867" max="6867" width="1" style="211" customWidth="1"/>
    <col min="6868" max="6871" width="0" style="211" hidden="1" customWidth="1"/>
    <col min="6872" max="6888" width="5.28515625" style="211" customWidth="1"/>
    <col min="6889" max="7099" width="9.140625" style="211"/>
    <col min="7100" max="7100" width="1" style="211" customWidth="1"/>
    <col min="7101" max="7101" width="2.42578125" style="211" customWidth="1"/>
    <col min="7102" max="7102" width="2" style="211" customWidth="1"/>
    <col min="7103" max="7103" width="24.42578125" style="211" customWidth="1"/>
    <col min="7104" max="7106" width="3.85546875" style="211" customWidth="1"/>
    <col min="7107" max="7107" width="4" style="211" customWidth="1"/>
    <col min="7108" max="7108" width="4.140625" style="211" customWidth="1"/>
    <col min="7109" max="7111" width="3.85546875" style="211" customWidth="1"/>
    <col min="7112" max="7113" width="4.140625" style="211" customWidth="1"/>
    <col min="7114" max="7117" width="3.85546875" style="211" customWidth="1"/>
    <col min="7118" max="7118" width="4.28515625" style="211" customWidth="1"/>
    <col min="7119" max="7119" width="4.140625" style="211" customWidth="1"/>
    <col min="7120" max="7121" width="3.85546875" style="211" customWidth="1"/>
    <col min="7122" max="7122" width="2.5703125" style="211" customWidth="1"/>
    <col min="7123" max="7123" width="1" style="211" customWidth="1"/>
    <col min="7124" max="7127" width="0" style="211" hidden="1" customWidth="1"/>
    <col min="7128" max="7144" width="5.28515625" style="211" customWidth="1"/>
    <col min="7145" max="7355" width="9.140625" style="211"/>
    <col min="7356" max="7356" width="1" style="211" customWidth="1"/>
    <col min="7357" max="7357" width="2.42578125" style="211" customWidth="1"/>
    <col min="7358" max="7358" width="2" style="211" customWidth="1"/>
    <col min="7359" max="7359" width="24.42578125" style="211" customWidth="1"/>
    <col min="7360" max="7362" width="3.85546875" style="211" customWidth="1"/>
    <col min="7363" max="7363" width="4" style="211" customWidth="1"/>
    <col min="7364" max="7364" width="4.140625" style="211" customWidth="1"/>
    <col min="7365" max="7367" width="3.85546875" style="211" customWidth="1"/>
    <col min="7368" max="7369" width="4.140625" style="211" customWidth="1"/>
    <col min="7370" max="7373" width="3.85546875" style="211" customWidth="1"/>
    <col min="7374" max="7374" width="4.28515625" style="211" customWidth="1"/>
    <col min="7375" max="7375" width="4.140625" style="211" customWidth="1"/>
    <col min="7376" max="7377" width="3.85546875" style="211" customWidth="1"/>
    <col min="7378" max="7378" width="2.5703125" style="211" customWidth="1"/>
    <col min="7379" max="7379" width="1" style="211" customWidth="1"/>
    <col min="7380" max="7383" width="0" style="211" hidden="1" customWidth="1"/>
    <col min="7384" max="7400" width="5.28515625" style="211" customWidth="1"/>
    <col min="7401" max="7611" width="9.140625" style="211"/>
    <col min="7612" max="7612" width="1" style="211" customWidth="1"/>
    <col min="7613" max="7613" width="2.42578125" style="211" customWidth="1"/>
    <col min="7614" max="7614" width="2" style="211" customWidth="1"/>
    <col min="7615" max="7615" width="24.42578125" style="211" customWidth="1"/>
    <col min="7616" max="7618" width="3.85546875" style="211" customWidth="1"/>
    <col min="7619" max="7619" width="4" style="211" customWidth="1"/>
    <col min="7620" max="7620" width="4.140625" style="211" customWidth="1"/>
    <col min="7621" max="7623" width="3.85546875" style="211" customWidth="1"/>
    <col min="7624" max="7625" width="4.140625" style="211" customWidth="1"/>
    <col min="7626" max="7629" width="3.85546875" style="211" customWidth="1"/>
    <col min="7630" max="7630" width="4.28515625" style="211" customWidth="1"/>
    <col min="7631" max="7631" width="4.140625" style="211" customWidth="1"/>
    <col min="7632" max="7633" width="3.85546875" style="211" customWidth="1"/>
    <col min="7634" max="7634" width="2.5703125" style="211" customWidth="1"/>
    <col min="7635" max="7635" width="1" style="211" customWidth="1"/>
    <col min="7636" max="7639" width="0" style="211" hidden="1" customWidth="1"/>
    <col min="7640" max="7656" width="5.28515625" style="211" customWidth="1"/>
    <col min="7657" max="7867" width="9.140625" style="211"/>
    <col min="7868" max="7868" width="1" style="211" customWidth="1"/>
    <col min="7869" max="7869" width="2.42578125" style="211" customWidth="1"/>
    <col min="7870" max="7870" width="2" style="211" customWidth="1"/>
    <col min="7871" max="7871" width="24.42578125" style="211" customWidth="1"/>
    <col min="7872" max="7874" width="3.85546875" style="211" customWidth="1"/>
    <col min="7875" max="7875" width="4" style="211" customWidth="1"/>
    <col min="7876" max="7876" width="4.140625" style="211" customWidth="1"/>
    <col min="7877" max="7879" width="3.85546875" style="211" customWidth="1"/>
    <col min="7880" max="7881" width="4.140625" style="211" customWidth="1"/>
    <col min="7882" max="7885" width="3.85546875" style="211" customWidth="1"/>
    <col min="7886" max="7886" width="4.28515625" style="211" customWidth="1"/>
    <col min="7887" max="7887" width="4.140625" style="211" customWidth="1"/>
    <col min="7888" max="7889" width="3.85546875" style="211" customWidth="1"/>
    <col min="7890" max="7890" width="2.5703125" style="211" customWidth="1"/>
    <col min="7891" max="7891" width="1" style="211" customWidth="1"/>
    <col min="7892" max="7895" width="0" style="211" hidden="1" customWidth="1"/>
    <col min="7896" max="7912" width="5.28515625" style="211" customWidth="1"/>
    <col min="7913" max="8123" width="9.140625" style="211"/>
    <col min="8124" max="8124" width="1" style="211" customWidth="1"/>
    <col min="8125" max="8125" width="2.42578125" style="211" customWidth="1"/>
    <col min="8126" max="8126" width="2" style="211" customWidth="1"/>
    <col min="8127" max="8127" width="24.42578125" style="211" customWidth="1"/>
    <col min="8128" max="8130" width="3.85546875" style="211" customWidth="1"/>
    <col min="8131" max="8131" width="4" style="211" customWidth="1"/>
    <col min="8132" max="8132" width="4.140625" style="211" customWidth="1"/>
    <col min="8133" max="8135" width="3.85546875" style="211" customWidth="1"/>
    <col min="8136" max="8137" width="4.140625" style="211" customWidth="1"/>
    <col min="8138" max="8141" width="3.85546875" style="211" customWidth="1"/>
    <col min="8142" max="8142" width="4.28515625" style="211" customWidth="1"/>
    <col min="8143" max="8143" width="4.140625" style="211" customWidth="1"/>
    <col min="8144" max="8145" width="3.85546875" style="211" customWidth="1"/>
    <col min="8146" max="8146" width="2.5703125" style="211" customWidth="1"/>
    <col min="8147" max="8147" width="1" style="211" customWidth="1"/>
    <col min="8148" max="8151" width="0" style="211" hidden="1" customWidth="1"/>
    <col min="8152" max="8168" width="5.28515625" style="211" customWidth="1"/>
    <col min="8169" max="8379" width="9.140625" style="211"/>
    <col min="8380" max="8380" width="1" style="211" customWidth="1"/>
    <col min="8381" max="8381" width="2.42578125" style="211" customWidth="1"/>
    <col min="8382" max="8382" width="2" style="211" customWidth="1"/>
    <col min="8383" max="8383" width="24.42578125" style="211" customWidth="1"/>
    <col min="8384" max="8386" width="3.85546875" style="211" customWidth="1"/>
    <col min="8387" max="8387" width="4" style="211" customWidth="1"/>
    <col min="8388" max="8388" width="4.140625" style="211" customWidth="1"/>
    <col min="8389" max="8391" width="3.85546875" style="211" customWidth="1"/>
    <col min="8392" max="8393" width="4.140625" style="211" customWidth="1"/>
    <col min="8394" max="8397" width="3.85546875" style="211" customWidth="1"/>
    <col min="8398" max="8398" width="4.28515625" style="211" customWidth="1"/>
    <col min="8399" max="8399" width="4.140625" style="211" customWidth="1"/>
    <col min="8400" max="8401" width="3.85546875" style="211" customWidth="1"/>
    <col min="8402" max="8402" width="2.5703125" style="211" customWidth="1"/>
    <col min="8403" max="8403" width="1" style="211" customWidth="1"/>
    <col min="8404" max="8407" width="0" style="211" hidden="1" customWidth="1"/>
    <col min="8408" max="8424" width="5.28515625" style="211" customWidth="1"/>
    <col min="8425" max="8635" width="9.140625" style="211"/>
    <col min="8636" max="8636" width="1" style="211" customWidth="1"/>
    <col min="8637" max="8637" width="2.42578125" style="211" customWidth="1"/>
    <col min="8638" max="8638" width="2" style="211" customWidth="1"/>
    <col min="8639" max="8639" width="24.42578125" style="211" customWidth="1"/>
    <col min="8640" max="8642" width="3.85546875" style="211" customWidth="1"/>
    <col min="8643" max="8643" width="4" style="211" customWidth="1"/>
    <col min="8644" max="8644" width="4.140625" style="211" customWidth="1"/>
    <col min="8645" max="8647" width="3.85546875" style="211" customWidth="1"/>
    <col min="8648" max="8649" width="4.140625" style="211" customWidth="1"/>
    <col min="8650" max="8653" width="3.85546875" style="211" customWidth="1"/>
    <col min="8654" max="8654" width="4.28515625" style="211" customWidth="1"/>
    <col min="8655" max="8655" width="4.140625" style="211" customWidth="1"/>
    <col min="8656" max="8657" width="3.85546875" style="211" customWidth="1"/>
    <col min="8658" max="8658" width="2.5703125" style="211" customWidth="1"/>
    <col min="8659" max="8659" width="1" style="211" customWidth="1"/>
    <col min="8660" max="8663" width="0" style="211" hidden="1" customWidth="1"/>
    <col min="8664" max="8680" width="5.28515625" style="211" customWidth="1"/>
    <col min="8681" max="8891" width="9.140625" style="211"/>
    <col min="8892" max="8892" width="1" style="211" customWidth="1"/>
    <col min="8893" max="8893" width="2.42578125" style="211" customWidth="1"/>
    <col min="8894" max="8894" width="2" style="211" customWidth="1"/>
    <col min="8895" max="8895" width="24.42578125" style="211" customWidth="1"/>
    <col min="8896" max="8898" width="3.85546875" style="211" customWidth="1"/>
    <col min="8899" max="8899" width="4" style="211" customWidth="1"/>
    <col min="8900" max="8900" width="4.140625" style="211" customWidth="1"/>
    <col min="8901" max="8903" width="3.85546875" style="211" customWidth="1"/>
    <col min="8904" max="8905" width="4.140625" style="211" customWidth="1"/>
    <col min="8906" max="8909" width="3.85546875" style="211" customWidth="1"/>
    <col min="8910" max="8910" width="4.28515625" style="211" customWidth="1"/>
    <col min="8911" max="8911" width="4.140625" style="211" customWidth="1"/>
    <col min="8912" max="8913" width="3.85546875" style="211" customWidth="1"/>
    <col min="8914" max="8914" width="2.5703125" style="211" customWidth="1"/>
    <col min="8915" max="8915" width="1" style="211" customWidth="1"/>
    <col min="8916" max="8919" width="0" style="211" hidden="1" customWidth="1"/>
    <col min="8920" max="8936" width="5.28515625" style="211" customWidth="1"/>
    <col min="8937" max="9147" width="9.140625" style="211"/>
    <col min="9148" max="9148" width="1" style="211" customWidth="1"/>
    <col min="9149" max="9149" width="2.42578125" style="211" customWidth="1"/>
    <col min="9150" max="9150" width="2" style="211" customWidth="1"/>
    <col min="9151" max="9151" width="24.42578125" style="211" customWidth="1"/>
    <col min="9152" max="9154" width="3.85546875" style="211" customWidth="1"/>
    <col min="9155" max="9155" width="4" style="211" customWidth="1"/>
    <col min="9156" max="9156" width="4.140625" style="211" customWidth="1"/>
    <col min="9157" max="9159" width="3.85546875" style="211" customWidth="1"/>
    <col min="9160" max="9161" width="4.140625" style="211" customWidth="1"/>
    <col min="9162" max="9165" width="3.85546875" style="211" customWidth="1"/>
    <col min="9166" max="9166" width="4.28515625" style="211" customWidth="1"/>
    <col min="9167" max="9167" width="4.140625" style="211" customWidth="1"/>
    <col min="9168" max="9169" width="3.85546875" style="211" customWidth="1"/>
    <col min="9170" max="9170" width="2.5703125" style="211" customWidth="1"/>
    <col min="9171" max="9171" width="1" style="211" customWidth="1"/>
    <col min="9172" max="9175" width="0" style="211" hidden="1" customWidth="1"/>
    <col min="9176" max="9192" width="5.28515625" style="211" customWidth="1"/>
    <col min="9193" max="9403" width="9.140625" style="211"/>
    <col min="9404" max="9404" width="1" style="211" customWidth="1"/>
    <col min="9405" max="9405" width="2.42578125" style="211" customWidth="1"/>
    <col min="9406" max="9406" width="2" style="211" customWidth="1"/>
    <col min="9407" max="9407" width="24.42578125" style="211" customWidth="1"/>
    <col min="9408" max="9410" width="3.85546875" style="211" customWidth="1"/>
    <col min="9411" max="9411" width="4" style="211" customWidth="1"/>
    <col min="9412" max="9412" width="4.140625" style="211" customWidth="1"/>
    <col min="9413" max="9415" width="3.85546875" style="211" customWidth="1"/>
    <col min="9416" max="9417" width="4.140625" style="211" customWidth="1"/>
    <col min="9418" max="9421" width="3.85546875" style="211" customWidth="1"/>
    <col min="9422" max="9422" width="4.28515625" style="211" customWidth="1"/>
    <col min="9423" max="9423" width="4.140625" style="211" customWidth="1"/>
    <col min="9424" max="9425" width="3.85546875" style="211" customWidth="1"/>
    <col min="9426" max="9426" width="2.5703125" style="211" customWidth="1"/>
    <col min="9427" max="9427" width="1" style="211" customWidth="1"/>
    <col min="9428" max="9431" width="0" style="211" hidden="1" customWidth="1"/>
    <col min="9432" max="9448" width="5.28515625" style="211" customWidth="1"/>
    <col min="9449" max="9659" width="9.140625" style="211"/>
    <col min="9660" max="9660" width="1" style="211" customWidth="1"/>
    <col min="9661" max="9661" width="2.42578125" style="211" customWidth="1"/>
    <col min="9662" max="9662" width="2" style="211" customWidth="1"/>
    <col min="9663" max="9663" width="24.42578125" style="211" customWidth="1"/>
    <col min="9664" max="9666" width="3.85546875" style="211" customWidth="1"/>
    <col min="9667" max="9667" width="4" style="211" customWidth="1"/>
    <col min="9668" max="9668" width="4.140625" style="211" customWidth="1"/>
    <col min="9669" max="9671" width="3.85546875" style="211" customWidth="1"/>
    <col min="9672" max="9673" width="4.140625" style="211" customWidth="1"/>
    <col min="9674" max="9677" width="3.85546875" style="211" customWidth="1"/>
    <col min="9678" max="9678" width="4.28515625" style="211" customWidth="1"/>
    <col min="9679" max="9679" width="4.140625" style="211" customWidth="1"/>
    <col min="9680" max="9681" width="3.85546875" style="211" customWidth="1"/>
    <col min="9682" max="9682" width="2.5703125" style="211" customWidth="1"/>
    <col min="9683" max="9683" width="1" style="211" customWidth="1"/>
    <col min="9684" max="9687" width="0" style="211" hidden="1" customWidth="1"/>
    <col min="9688" max="9704" width="5.28515625" style="211" customWidth="1"/>
    <col min="9705" max="9915" width="9.140625" style="211"/>
    <col min="9916" max="9916" width="1" style="211" customWidth="1"/>
    <col min="9917" max="9917" width="2.42578125" style="211" customWidth="1"/>
    <col min="9918" max="9918" width="2" style="211" customWidth="1"/>
    <col min="9919" max="9919" width="24.42578125" style="211" customWidth="1"/>
    <col min="9920" max="9922" width="3.85546875" style="211" customWidth="1"/>
    <col min="9923" max="9923" width="4" style="211" customWidth="1"/>
    <col min="9924" max="9924" width="4.140625" style="211" customWidth="1"/>
    <col min="9925" max="9927" width="3.85546875" style="211" customWidth="1"/>
    <col min="9928" max="9929" width="4.140625" style="211" customWidth="1"/>
    <col min="9930" max="9933" width="3.85546875" style="211" customWidth="1"/>
    <col min="9934" max="9934" width="4.28515625" style="211" customWidth="1"/>
    <col min="9935" max="9935" width="4.140625" style="211" customWidth="1"/>
    <col min="9936" max="9937" width="3.85546875" style="211" customWidth="1"/>
    <col min="9938" max="9938" width="2.5703125" style="211" customWidth="1"/>
    <col min="9939" max="9939" width="1" style="211" customWidth="1"/>
    <col min="9940" max="9943" width="0" style="211" hidden="1" customWidth="1"/>
    <col min="9944" max="9960" width="5.28515625" style="211" customWidth="1"/>
    <col min="9961" max="10171" width="9.140625" style="211"/>
    <col min="10172" max="10172" width="1" style="211" customWidth="1"/>
    <col min="10173" max="10173" width="2.42578125" style="211" customWidth="1"/>
    <col min="10174" max="10174" width="2" style="211" customWidth="1"/>
    <col min="10175" max="10175" width="24.42578125" style="211" customWidth="1"/>
    <col min="10176" max="10178" width="3.85546875" style="211" customWidth="1"/>
    <col min="10179" max="10179" width="4" style="211" customWidth="1"/>
    <col min="10180" max="10180" width="4.140625" style="211" customWidth="1"/>
    <col min="10181" max="10183" width="3.85546875" style="211" customWidth="1"/>
    <col min="10184" max="10185" width="4.140625" style="211" customWidth="1"/>
    <col min="10186" max="10189" width="3.85546875" style="211" customWidth="1"/>
    <col min="10190" max="10190" width="4.28515625" style="211" customWidth="1"/>
    <col min="10191" max="10191" width="4.140625" style="211" customWidth="1"/>
    <col min="10192" max="10193" width="3.85546875" style="211" customWidth="1"/>
    <col min="10194" max="10194" width="2.5703125" style="211" customWidth="1"/>
    <col min="10195" max="10195" width="1" style="211" customWidth="1"/>
    <col min="10196" max="10199" width="0" style="211" hidden="1" customWidth="1"/>
    <col min="10200" max="10216" width="5.28515625" style="211" customWidth="1"/>
    <col min="10217" max="10427" width="9.140625" style="211"/>
    <col min="10428" max="10428" width="1" style="211" customWidth="1"/>
    <col min="10429" max="10429" width="2.42578125" style="211" customWidth="1"/>
    <col min="10430" max="10430" width="2" style="211" customWidth="1"/>
    <col min="10431" max="10431" width="24.42578125" style="211" customWidth="1"/>
    <col min="10432" max="10434" width="3.85546875" style="211" customWidth="1"/>
    <col min="10435" max="10435" width="4" style="211" customWidth="1"/>
    <col min="10436" max="10436" width="4.140625" style="211" customWidth="1"/>
    <col min="10437" max="10439" width="3.85546875" style="211" customWidth="1"/>
    <col min="10440" max="10441" width="4.140625" style="211" customWidth="1"/>
    <col min="10442" max="10445" width="3.85546875" style="211" customWidth="1"/>
    <col min="10446" max="10446" width="4.28515625" style="211" customWidth="1"/>
    <col min="10447" max="10447" width="4.140625" style="211" customWidth="1"/>
    <col min="10448" max="10449" width="3.85546875" style="211" customWidth="1"/>
    <col min="10450" max="10450" width="2.5703125" style="211" customWidth="1"/>
    <col min="10451" max="10451" width="1" style="211" customWidth="1"/>
    <col min="10452" max="10455" width="0" style="211" hidden="1" customWidth="1"/>
    <col min="10456" max="10472" width="5.28515625" style="211" customWidth="1"/>
    <col min="10473" max="10683" width="9.140625" style="211"/>
    <col min="10684" max="10684" width="1" style="211" customWidth="1"/>
    <col min="10685" max="10685" width="2.42578125" style="211" customWidth="1"/>
    <col min="10686" max="10686" width="2" style="211" customWidth="1"/>
    <col min="10687" max="10687" width="24.42578125" style="211" customWidth="1"/>
    <col min="10688" max="10690" width="3.85546875" style="211" customWidth="1"/>
    <col min="10691" max="10691" width="4" style="211" customWidth="1"/>
    <col min="10692" max="10692" width="4.140625" style="211" customWidth="1"/>
    <col min="10693" max="10695" width="3.85546875" style="211" customWidth="1"/>
    <col min="10696" max="10697" width="4.140625" style="211" customWidth="1"/>
    <col min="10698" max="10701" width="3.85546875" style="211" customWidth="1"/>
    <col min="10702" max="10702" width="4.28515625" style="211" customWidth="1"/>
    <col min="10703" max="10703" width="4.140625" style="211" customWidth="1"/>
    <col min="10704" max="10705" width="3.85546875" style="211" customWidth="1"/>
    <col min="10706" max="10706" width="2.5703125" style="211" customWidth="1"/>
    <col min="10707" max="10707" width="1" style="211" customWidth="1"/>
    <col min="10708" max="10711" width="0" style="211" hidden="1" customWidth="1"/>
    <col min="10712" max="10728" width="5.28515625" style="211" customWidth="1"/>
    <col min="10729" max="10939" width="9.140625" style="211"/>
    <col min="10940" max="10940" width="1" style="211" customWidth="1"/>
    <col min="10941" max="10941" width="2.42578125" style="211" customWidth="1"/>
    <col min="10942" max="10942" width="2" style="211" customWidth="1"/>
    <col min="10943" max="10943" width="24.42578125" style="211" customWidth="1"/>
    <col min="10944" max="10946" width="3.85546875" style="211" customWidth="1"/>
    <col min="10947" max="10947" width="4" style="211" customWidth="1"/>
    <col min="10948" max="10948" width="4.140625" style="211" customWidth="1"/>
    <col min="10949" max="10951" width="3.85546875" style="211" customWidth="1"/>
    <col min="10952" max="10953" width="4.140625" style="211" customWidth="1"/>
    <col min="10954" max="10957" width="3.85546875" style="211" customWidth="1"/>
    <col min="10958" max="10958" width="4.28515625" style="211" customWidth="1"/>
    <col min="10959" max="10959" width="4.140625" style="211" customWidth="1"/>
    <col min="10960" max="10961" width="3.85546875" style="211" customWidth="1"/>
    <col min="10962" max="10962" width="2.5703125" style="211" customWidth="1"/>
    <col min="10963" max="10963" width="1" style="211" customWidth="1"/>
    <col min="10964" max="10967" width="0" style="211" hidden="1" customWidth="1"/>
    <col min="10968" max="10984" width="5.28515625" style="211" customWidth="1"/>
    <col min="10985" max="11195" width="9.140625" style="211"/>
    <col min="11196" max="11196" width="1" style="211" customWidth="1"/>
    <col min="11197" max="11197" width="2.42578125" style="211" customWidth="1"/>
    <col min="11198" max="11198" width="2" style="211" customWidth="1"/>
    <col min="11199" max="11199" width="24.42578125" style="211" customWidth="1"/>
    <col min="11200" max="11202" width="3.85546875" style="211" customWidth="1"/>
    <col min="11203" max="11203" width="4" style="211" customWidth="1"/>
    <col min="11204" max="11204" width="4.140625" style="211" customWidth="1"/>
    <col min="11205" max="11207" width="3.85546875" style="211" customWidth="1"/>
    <col min="11208" max="11209" width="4.140625" style="211" customWidth="1"/>
    <col min="11210" max="11213" width="3.85546875" style="211" customWidth="1"/>
    <col min="11214" max="11214" width="4.28515625" style="211" customWidth="1"/>
    <col min="11215" max="11215" width="4.140625" style="211" customWidth="1"/>
    <col min="11216" max="11217" width="3.85546875" style="211" customWidth="1"/>
    <col min="11218" max="11218" width="2.5703125" style="211" customWidth="1"/>
    <col min="11219" max="11219" width="1" style="211" customWidth="1"/>
    <col min="11220" max="11223" width="0" style="211" hidden="1" customWidth="1"/>
    <col min="11224" max="11240" width="5.28515625" style="211" customWidth="1"/>
    <col min="11241" max="11451" width="9.140625" style="211"/>
    <col min="11452" max="11452" width="1" style="211" customWidth="1"/>
    <col min="11453" max="11453" width="2.42578125" style="211" customWidth="1"/>
    <col min="11454" max="11454" width="2" style="211" customWidth="1"/>
    <col min="11455" max="11455" width="24.42578125" style="211" customWidth="1"/>
    <col min="11456" max="11458" width="3.85546875" style="211" customWidth="1"/>
    <col min="11459" max="11459" width="4" style="211" customWidth="1"/>
    <col min="11460" max="11460" width="4.140625" style="211" customWidth="1"/>
    <col min="11461" max="11463" width="3.85546875" style="211" customWidth="1"/>
    <col min="11464" max="11465" width="4.140625" style="211" customWidth="1"/>
    <col min="11466" max="11469" width="3.85546875" style="211" customWidth="1"/>
    <col min="11470" max="11470" width="4.28515625" style="211" customWidth="1"/>
    <col min="11471" max="11471" width="4.140625" style="211" customWidth="1"/>
    <col min="11472" max="11473" width="3.85546875" style="211" customWidth="1"/>
    <col min="11474" max="11474" width="2.5703125" style="211" customWidth="1"/>
    <col min="11475" max="11475" width="1" style="211" customWidth="1"/>
    <col min="11476" max="11479" width="0" style="211" hidden="1" customWidth="1"/>
    <col min="11480" max="11496" width="5.28515625" style="211" customWidth="1"/>
    <col min="11497" max="11707" width="9.140625" style="211"/>
    <col min="11708" max="11708" width="1" style="211" customWidth="1"/>
    <col min="11709" max="11709" width="2.42578125" style="211" customWidth="1"/>
    <col min="11710" max="11710" width="2" style="211" customWidth="1"/>
    <col min="11711" max="11711" width="24.42578125" style="211" customWidth="1"/>
    <col min="11712" max="11714" width="3.85546875" style="211" customWidth="1"/>
    <col min="11715" max="11715" width="4" style="211" customWidth="1"/>
    <col min="11716" max="11716" width="4.140625" style="211" customWidth="1"/>
    <col min="11717" max="11719" width="3.85546875" style="211" customWidth="1"/>
    <col min="11720" max="11721" width="4.140625" style="211" customWidth="1"/>
    <col min="11722" max="11725" width="3.85546875" style="211" customWidth="1"/>
    <col min="11726" max="11726" width="4.28515625" style="211" customWidth="1"/>
    <col min="11727" max="11727" width="4.140625" style="211" customWidth="1"/>
    <col min="11728" max="11729" width="3.85546875" style="211" customWidth="1"/>
    <col min="11730" max="11730" width="2.5703125" style="211" customWidth="1"/>
    <col min="11731" max="11731" width="1" style="211" customWidth="1"/>
    <col min="11732" max="11735" width="0" style="211" hidden="1" customWidth="1"/>
    <col min="11736" max="11752" width="5.28515625" style="211" customWidth="1"/>
    <col min="11753" max="11963" width="9.140625" style="211"/>
    <col min="11964" max="11964" width="1" style="211" customWidth="1"/>
    <col min="11965" max="11965" width="2.42578125" style="211" customWidth="1"/>
    <col min="11966" max="11966" width="2" style="211" customWidth="1"/>
    <col min="11967" max="11967" width="24.42578125" style="211" customWidth="1"/>
    <col min="11968" max="11970" width="3.85546875" style="211" customWidth="1"/>
    <col min="11971" max="11971" width="4" style="211" customWidth="1"/>
    <col min="11972" max="11972" width="4.140625" style="211" customWidth="1"/>
    <col min="11973" max="11975" width="3.85546875" style="211" customWidth="1"/>
    <col min="11976" max="11977" width="4.140625" style="211" customWidth="1"/>
    <col min="11978" max="11981" width="3.85546875" style="211" customWidth="1"/>
    <col min="11982" max="11982" width="4.28515625" style="211" customWidth="1"/>
    <col min="11983" max="11983" width="4.140625" style="211" customWidth="1"/>
    <col min="11984" max="11985" width="3.85546875" style="211" customWidth="1"/>
    <col min="11986" max="11986" width="2.5703125" style="211" customWidth="1"/>
    <col min="11987" max="11987" width="1" style="211" customWidth="1"/>
    <col min="11988" max="11991" width="0" style="211" hidden="1" customWidth="1"/>
    <col min="11992" max="12008" width="5.28515625" style="211" customWidth="1"/>
    <col min="12009" max="12219" width="9.140625" style="211"/>
    <col min="12220" max="12220" width="1" style="211" customWidth="1"/>
    <col min="12221" max="12221" width="2.42578125" style="211" customWidth="1"/>
    <col min="12222" max="12222" width="2" style="211" customWidth="1"/>
    <col min="12223" max="12223" width="24.42578125" style="211" customWidth="1"/>
    <col min="12224" max="12226" width="3.85546875" style="211" customWidth="1"/>
    <col min="12227" max="12227" width="4" style="211" customWidth="1"/>
    <col min="12228" max="12228" width="4.140625" style="211" customWidth="1"/>
    <col min="12229" max="12231" width="3.85546875" style="211" customWidth="1"/>
    <col min="12232" max="12233" width="4.140625" style="211" customWidth="1"/>
    <col min="12234" max="12237" width="3.85546875" style="211" customWidth="1"/>
    <col min="12238" max="12238" width="4.28515625" style="211" customWidth="1"/>
    <col min="12239" max="12239" width="4.140625" style="211" customWidth="1"/>
    <col min="12240" max="12241" width="3.85546875" style="211" customWidth="1"/>
    <col min="12242" max="12242" width="2.5703125" style="211" customWidth="1"/>
    <col min="12243" max="12243" width="1" style="211" customWidth="1"/>
    <col min="12244" max="12247" width="0" style="211" hidden="1" customWidth="1"/>
    <col min="12248" max="12264" width="5.28515625" style="211" customWidth="1"/>
    <col min="12265" max="12475" width="9.140625" style="211"/>
    <col min="12476" max="12476" width="1" style="211" customWidth="1"/>
    <col min="12477" max="12477" width="2.42578125" style="211" customWidth="1"/>
    <col min="12478" max="12478" width="2" style="211" customWidth="1"/>
    <col min="12479" max="12479" width="24.42578125" style="211" customWidth="1"/>
    <col min="12480" max="12482" width="3.85546875" style="211" customWidth="1"/>
    <col min="12483" max="12483" width="4" style="211" customWidth="1"/>
    <col min="12484" max="12484" width="4.140625" style="211" customWidth="1"/>
    <col min="12485" max="12487" width="3.85546875" style="211" customWidth="1"/>
    <col min="12488" max="12489" width="4.140625" style="211" customWidth="1"/>
    <col min="12490" max="12493" width="3.85546875" style="211" customWidth="1"/>
    <col min="12494" max="12494" width="4.28515625" style="211" customWidth="1"/>
    <col min="12495" max="12495" width="4.140625" style="211" customWidth="1"/>
    <col min="12496" max="12497" width="3.85546875" style="211" customWidth="1"/>
    <col min="12498" max="12498" width="2.5703125" style="211" customWidth="1"/>
    <col min="12499" max="12499" width="1" style="211" customWidth="1"/>
    <col min="12500" max="12503" width="0" style="211" hidden="1" customWidth="1"/>
    <col min="12504" max="12520" width="5.28515625" style="211" customWidth="1"/>
    <col min="12521" max="12731" width="9.140625" style="211"/>
    <col min="12732" max="12732" width="1" style="211" customWidth="1"/>
    <col min="12733" max="12733" width="2.42578125" style="211" customWidth="1"/>
    <col min="12734" max="12734" width="2" style="211" customWidth="1"/>
    <col min="12735" max="12735" width="24.42578125" style="211" customWidth="1"/>
    <col min="12736" max="12738" width="3.85546875" style="211" customWidth="1"/>
    <col min="12739" max="12739" width="4" style="211" customWidth="1"/>
    <col min="12740" max="12740" width="4.140625" style="211" customWidth="1"/>
    <col min="12741" max="12743" width="3.85546875" style="211" customWidth="1"/>
    <col min="12744" max="12745" width="4.140625" style="211" customWidth="1"/>
    <col min="12746" max="12749" width="3.85546875" style="211" customWidth="1"/>
    <col min="12750" max="12750" width="4.28515625" style="211" customWidth="1"/>
    <col min="12751" max="12751" width="4.140625" style="211" customWidth="1"/>
    <col min="12752" max="12753" width="3.85546875" style="211" customWidth="1"/>
    <col min="12754" max="12754" width="2.5703125" style="211" customWidth="1"/>
    <col min="12755" max="12755" width="1" style="211" customWidth="1"/>
    <col min="12756" max="12759" width="0" style="211" hidden="1" customWidth="1"/>
    <col min="12760" max="12776" width="5.28515625" style="211" customWidth="1"/>
    <col min="12777" max="12987" width="9.140625" style="211"/>
    <col min="12988" max="12988" width="1" style="211" customWidth="1"/>
    <col min="12989" max="12989" width="2.42578125" style="211" customWidth="1"/>
    <col min="12990" max="12990" width="2" style="211" customWidth="1"/>
    <col min="12991" max="12991" width="24.42578125" style="211" customWidth="1"/>
    <col min="12992" max="12994" width="3.85546875" style="211" customWidth="1"/>
    <col min="12995" max="12995" width="4" style="211" customWidth="1"/>
    <col min="12996" max="12996" width="4.140625" style="211" customWidth="1"/>
    <col min="12997" max="12999" width="3.85546875" style="211" customWidth="1"/>
    <col min="13000" max="13001" width="4.140625" style="211" customWidth="1"/>
    <col min="13002" max="13005" width="3.85546875" style="211" customWidth="1"/>
    <col min="13006" max="13006" width="4.28515625" style="211" customWidth="1"/>
    <col min="13007" max="13007" width="4.140625" style="211" customWidth="1"/>
    <col min="13008" max="13009" width="3.85546875" style="211" customWidth="1"/>
    <col min="13010" max="13010" width="2.5703125" style="211" customWidth="1"/>
    <col min="13011" max="13011" width="1" style="211" customWidth="1"/>
    <col min="13012" max="13015" width="0" style="211" hidden="1" customWidth="1"/>
    <col min="13016" max="13032" width="5.28515625" style="211" customWidth="1"/>
    <col min="13033" max="13243" width="9.140625" style="211"/>
    <col min="13244" max="13244" width="1" style="211" customWidth="1"/>
    <col min="13245" max="13245" width="2.42578125" style="211" customWidth="1"/>
    <col min="13246" max="13246" width="2" style="211" customWidth="1"/>
    <col min="13247" max="13247" width="24.42578125" style="211" customWidth="1"/>
    <col min="13248" max="13250" width="3.85546875" style="211" customWidth="1"/>
    <col min="13251" max="13251" width="4" style="211" customWidth="1"/>
    <col min="13252" max="13252" width="4.140625" style="211" customWidth="1"/>
    <col min="13253" max="13255" width="3.85546875" style="211" customWidth="1"/>
    <col min="13256" max="13257" width="4.140625" style="211" customWidth="1"/>
    <col min="13258" max="13261" width="3.85546875" style="211" customWidth="1"/>
    <col min="13262" max="13262" width="4.28515625" style="211" customWidth="1"/>
    <col min="13263" max="13263" width="4.140625" style="211" customWidth="1"/>
    <col min="13264" max="13265" width="3.85546875" style="211" customWidth="1"/>
    <col min="13266" max="13266" width="2.5703125" style="211" customWidth="1"/>
    <col min="13267" max="13267" width="1" style="211" customWidth="1"/>
    <col min="13268" max="13271" width="0" style="211" hidden="1" customWidth="1"/>
    <col min="13272" max="13288" width="5.28515625" style="211" customWidth="1"/>
    <col min="13289" max="13499" width="9.140625" style="211"/>
    <col min="13500" max="13500" width="1" style="211" customWidth="1"/>
    <col min="13501" max="13501" width="2.42578125" style="211" customWidth="1"/>
    <col min="13502" max="13502" width="2" style="211" customWidth="1"/>
    <col min="13503" max="13503" width="24.42578125" style="211" customWidth="1"/>
    <col min="13504" max="13506" width="3.85546875" style="211" customWidth="1"/>
    <col min="13507" max="13507" width="4" style="211" customWidth="1"/>
    <col min="13508" max="13508" width="4.140625" style="211" customWidth="1"/>
    <col min="13509" max="13511" width="3.85546875" style="211" customWidth="1"/>
    <col min="13512" max="13513" width="4.140625" style="211" customWidth="1"/>
    <col min="13514" max="13517" width="3.85546875" style="211" customWidth="1"/>
    <col min="13518" max="13518" width="4.28515625" style="211" customWidth="1"/>
    <col min="13519" max="13519" width="4.140625" style="211" customWidth="1"/>
    <col min="13520" max="13521" width="3.85546875" style="211" customWidth="1"/>
    <col min="13522" max="13522" width="2.5703125" style="211" customWidth="1"/>
    <col min="13523" max="13523" width="1" style="211" customWidth="1"/>
    <col min="13524" max="13527" width="0" style="211" hidden="1" customWidth="1"/>
    <col min="13528" max="13544" width="5.28515625" style="211" customWidth="1"/>
    <col min="13545" max="13755" width="9.140625" style="211"/>
    <col min="13756" max="13756" width="1" style="211" customWidth="1"/>
    <col min="13757" max="13757" width="2.42578125" style="211" customWidth="1"/>
    <col min="13758" max="13758" width="2" style="211" customWidth="1"/>
    <col min="13759" max="13759" width="24.42578125" style="211" customWidth="1"/>
    <col min="13760" max="13762" width="3.85546875" style="211" customWidth="1"/>
    <col min="13763" max="13763" width="4" style="211" customWidth="1"/>
    <col min="13764" max="13764" width="4.140625" style="211" customWidth="1"/>
    <col min="13765" max="13767" width="3.85546875" style="211" customWidth="1"/>
    <col min="13768" max="13769" width="4.140625" style="211" customWidth="1"/>
    <col min="13770" max="13773" width="3.85546875" style="211" customWidth="1"/>
    <col min="13774" max="13774" width="4.28515625" style="211" customWidth="1"/>
    <col min="13775" max="13775" width="4.140625" style="211" customWidth="1"/>
    <col min="13776" max="13777" width="3.85546875" style="211" customWidth="1"/>
    <col min="13778" max="13778" width="2.5703125" style="211" customWidth="1"/>
    <col min="13779" max="13779" width="1" style="211" customWidth="1"/>
    <col min="13780" max="13783" width="0" style="211" hidden="1" customWidth="1"/>
    <col min="13784" max="13800" width="5.28515625" style="211" customWidth="1"/>
    <col min="13801" max="14011" width="9.140625" style="211"/>
    <col min="14012" max="14012" width="1" style="211" customWidth="1"/>
    <col min="14013" max="14013" width="2.42578125" style="211" customWidth="1"/>
    <col min="14014" max="14014" width="2" style="211" customWidth="1"/>
    <col min="14015" max="14015" width="24.42578125" style="211" customWidth="1"/>
    <col min="14016" max="14018" width="3.85546875" style="211" customWidth="1"/>
    <col min="14019" max="14019" width="4" style="211" customWidth="1"/>
    <col min="14020" max="14020" width="4.140625" style="211" customWidth="1"/>
    <col min="14021" max="14023" width="3.85546875" style="211" customWidth="1"/>
    <col min="14024" max="14025" width="4.140625" style="211" customWidth="1"/>
    <col min="14026" max="14029" width="3.85546875" style="211" customWidth="1"/>
    <col min="14030" max="14030" width="4.28515625" style="211" customWidth="1"/>
    <col min="14031" max="14031" width="4.140625" style="211" customWidth="1"/>
    <col min="14032" max="14033" width="3.85546875" style="211" customWidth="1"/>
    <col min="14034" max="14034" width="2.5703125" style="211" customWidth="1"/>
    <col min="14035" max="14035" width="1" style="211" customWidth="1"/>
    <col min="14036" max="14039" width="0" style="211" hidden="1" customWidth="1"/>
    <col min="14040" max="14056" width="5.28515625" style="211" customWidth="1"/>
    <col min="14057" max="14267" width="9.140625" style="211"/>
    <col min="14268" max="14268" width="1" style="211" customWidth="1"/>
    <col min="14269" max="14269" width="2.42578125" style="211" customWidth="1"/>
    <col min="14270" max="14270" width="2" style="211" customWidth="1"/>
    <col min="14271" max="14271" width="24.42578125" style="211" customWidth="1"/>
    <col min="14272" max="14274" width="3.85546875" style="211" customWidth="1"/>
    <col min="14275" max="14275" width="4" style="211" customWidth="1"/>
    <col min="14276" max="14276" width="4.140625" style="211" customWidth="1"/>
    <col min="14277" max="14279" width="3.85546875" style="211" customWidth="1"/>
    <col min="14280" max="14281" width="4.140625" style="211" customWidth="1"/>
    <col min="14282" max="14285" width="3.85546875" style="211" customWidth="1"/>
    <col min="14286" max="14286" width="4.28515625" style="211" customWidth="1"/>
    <col min="14287" max="14287" width="4.140625" style="211" customWidth="1"/>
    <col min="14288" max="14289" width="3.85546875" style="211" customWidth="1"/>
    <col min="14290" max="14290" width="2.5703125" style="211" customWidth="1"/>
    <col min="14291" max="14291" width="1" style="211" customWidth="1"/>
    <col min="14292" max="14295" width="0" style="211" hidden="1" customWidth="1"/>
    <col min="14296" max="14312" width="5.28515625" style="211" customWidth="1"/>
    <col min="14313" max="14523" width="9.140625" style="211"/>
    <col min="14524" max="14524" width="1" style="211" customWidth="1"/>
    <col min="14525" max="14525" width="2.42578125" style="211" customWidth="1"/>
    <col min="14526" max="14526" width="2" style="211" customWidth="1"/>
    <col min="14527" max="14527" width="24.42578125" style="211" customWidth="1"/>
    <col min="14528" max="14530" width="3.85546875" style="211" customWidth="1"/>
    <col min="14531" max="14531" width="4" style="211" customWidth="1"/>
    <col min="14532" max="14532" width="4.140625" style="211" customWidth="1"/>
    <col min="14533" max="14535" width="3.85546875" style="211" customWidth="1"/>
    <col min="14536" max="14537" width="4.140625" style="211" customWidth="1"/>
    <col min="14538" max="14541" width="3.85546875" style="211" customWidth="1"/>
    <col min="14542" max="14542" width="4.28515625" style="211" customWidth="1"/>
    <col min="14543" max="14543" width="4.140625" style="211" customWidth="1"/>
    <col min="14544" max="14545" width="3.85546875" style="211" customWidth="1"/>
    <col min="14546" max="14546" width="2.5703125" style="211" customWidth="1"/>
    <col min="14547" max="14547" width="1" style="211" customWidth="1"/>
    <col min="14548" max="14551" width="0" style="211" hidden="1" customWidth="1"/>
    <col min="14552" max="14568" width="5.28515625" style="211" customWidth="1"/>
    <col min="14569" max="14779" width="9.140625" style="211"/>
    <col min="14780" max="14780" width="1" style="211" customWidth="1"/>
    <col min="14781" max="14781" width="2.42578125" style="211" customWidth="1"/>
    <col min="14782" max="14782" width="2" style="211" customWidth="1"/>
    <col min="14783" max="14783" width="24.42578125" style="211" customWidth="1"/>
    <col min="14784" max="14786" width="3.85546875" style="211" customWidth="1"/>
    <col min="14787" max="14787" width="4" style="211" customWidth="1"/>
    <col min="14788" max="14788" width="4.140625" style="211" customWidth="1"/>
    <col min="14789" max="14791" width="3.85546875" style="211" customWidth="1"/>
    <col min="14792" max="14793" width="4.140625" style="211" customWidth="1"/>
    <col min="14794" max="14797" width="3.85546875" style="211" customWidth="1"/>
    <col min="14798" max="14798" width="4.28515625" style="211" customWidth="1"/>
    <col min="14799" max="14799" width="4.140625" style="211" customWidth="1"/>
    <col min="14800" max="14801" width="3.85546875" style="211" customWidth="1"/>
    <col min="14802" max="14802" width="2.5703125" style="211" customWidth="1"/>
    <col min="14803" max="14803" width="1" style="211" customWidth="1"/>
    <col min="14804" max="14807" width="0" style="211" hidden="1" customWidth="1"/>
    <col min="14808" max="14824" width="5.28515625" style="211" customWidth="1"/>
    <col min="14825" max="15035" width="9.140625" style="211"/>
    <col min="15036" max="15036" width="1" style="211" customWidth="1"/>
    <col min="15037" max="15037" width="2.42578125" style="211" customWidth="1"/>
    <col min="15038" max="15038" width="2" style="211" customWidth="1"/>
    <col min="15039" max="15039" width="24.42578125" style="211" customWidth="1"/>
    <col min="15040" max="15042" width="3.85546875" style="211" customWidth="1"/>
    <col min="15043" max="15043" width="4" style="211" customWidth="1"/>
    <col min="15044" max="15044" width="4.140625" style="211" customWidth="1"/>
    <col min="15045" max="15047" width="3.85546875" style="211" customWidth="1"/>
    <col min="15048" max="15049" width="4.140625" style="211" customWidth="1"/>
    <col min="15050" max="15053" width="3.85546875" style="211" customWidth="1"/>
    <col min="15054" max="15054" width="4.28515625" style="211" customWidth="1"/>
    <col min="15055" max="15055" width="4.140625" style="211" customWidth="1"/>
    <col min="15056" max="15057" width="3.85546875" style="211" customWidth="1"/>
    <col min="15058" max="15058" width="2.5703125" style="211" customWidth="1"/>
    <col min="15059" max="15059" width="1" style="211" customWidth="1"/>
    <col min="15060" max="15063" width="0" style="211" hidden="1" customWidth="1"/>
    <col min="15064" max="15080" width="5.28515625" style="211" customWidth="1"/>
    <col min="15081" max="15291" width="9.140625" style="211"/>
    <col min="15292" max="15292" width="1" style="211" customWidth="1"/>
    <col min="15293" max="15293" width="2.42578125" style="211" customWidth="1"/>
    <col min="15294" max="15294" width="2" style="211" customWidth="1"/>
    <col min="15295" max="15295" width="24.42578125" style="211" customWidth="1"/>
    <col min="15296" max="15298" width="3.85546875" style="211" customWidth="1"/>
    <col min="15299" max="15299" width="4" style="211" customWidth="1"/>
    <col min="15300" max="15300" width="4.140625" style="211" customWidth="1"/>
    <col min="15301" max="15303" width="3.85546875" style="211" customWidth="1"/>
    <col min="15304" max="15305" width="4.140625" style="211" customWidth="1"/>
    <col min="15306" max="15309" width="3.85546875" style="211" customWidth="1"/>
    <col min="15310" max="15310" width="4.28515625" style="211" customWidth="1"/>
    <col min="15311" max="15311" width="4.140625" style="211" customWidth="1"/>
    <col min="15312" max="15313" width="3.85546875" style="211" customWidth="1"/>
    <col min="15314" max="15314" width="2.5703125" style="211" customWidth="1"/>
    <col min="15315" max="15315" width="1" style="211" customWidth="1"/>
    <col min="15316" max="15319" width="0" style="211" hidden="1" customWidth="1"/>
    <col min="15320" max="15336" width="5.28515625" style="211" customWidth="1"/>
    <col min="15337" max="15547" width="9.140625" style="211"/>
    <col min="15548" max="15548" width="1" style="211" customWidth="1"/>
    <col min="15549" max="15549" width="2.42578125" style="211" customWidth="1"/>
    <col min="15550" max="15550" width="2" style="211" customWidth="1"/>
    <col min="15551" max="15551" width="24.42578125" style="211" customWidth="1"/>
    <col min="15552" max="15554" width="3.85546875" style="211" customWidth="1"/>
    <col min="15555" max="15555" width="4" style="211" customWidth="1"/>
    <col min="15556" max="15556" width="4.140625" style="211" customWidth="1"/>
    <col min="15557" max="15559" width="3.85546875" style="211" customWidth="1"/>
    <col min="15560" max="15561" width="4.140625" style="211" customWidth="1"/>
    <col min="15562" max="15565" width="3.85546875" style="211" customWidth="1"/>
    <col min="15566" max="15566" width="4.28515625" style="211" customWidth="1"/>
    <col min="15567" max="15567" width="4.140625" style="211" customWidth="1"/>
    <col min="15568" max="15569" width="3.85546875" style="211" customWidth="1"/>
    <col min="15570" max="15570" width="2.5703125" style="211" customWidth="1"/>
    <col min="15571" max="15571" width="1" style="211" customWidth="1"/>
    <col min="15572" max="15575" width="0" style="211" hidden="1" customWidth="1"/>
    <col min="15576" max="15592" width="5.28515625" style="211" customWidth="1"/>
    <col min="15593" max="15803" width="9.140625" style="211"/>
    <col min="15804" max="15804" width="1" style="211" customWidth="1"/>
    <col min="15805" max="15805" width="2.42578125" style="211" customWidth="1"/>
    <col min="15806" max="15806" width="2" style="211" customWidth="1"/>
    <col min="15807" max="15807" width="24.42578125" style="211" customWidth="1"/>
    <col min="15808" max="15810" width="3.85546875" style="211" customWidth="1"/>
    <col min="15811" max="15811" width="4" style="211" customWidth="1"/>
    <col min="15812" max="15812" width="4.140625" style="211" customWidth="1"/>
    <col min="15813" max="15815" width="3.85546875" style="211" customWidth="1"/>
    <col min="15816" max="15817" width="4.140625" style="211" customWidth="1"/>
    <col min="15818" max="15821" width="3.85546875" style="211" customWidth="1"/>
    <col min="15822" max="15822" width="4.28515625" style="211" customWidth="1"/>
    <col min="15823" max="15823" width="4.140625" style="211" customWidth="1"/>
    <col min="15824" max="15825" width="3.85546875" style="211" customWidth="1"/>
    <col min="15826" max="15826" width="2.5703125" style="211" customWidth="1"/>
    <col min="15827" max="15827" width="1" style="211" customWidth="1"/>
    <col min="15828" max="15831" width="0" style="211" hidden="1" customWidth="1"/>
    <col min="15832" max="15848" width="5.28515625" style="211" customWidth="1"/>
    <col min="15849" max="16059" width="9.140625" style="211"/>
    <col min="16060" max="16060" width="1" style="211" customWidth="1"/>
    <col min="16061" max="16061" width="2.42578125" style="211" customWidth="1"/>
    <col min="16062" max="16062" width="2" style="211" customWidth="1"/>
    <col min="16063" max="16063" width="24.42578125" style="211" customWidth="1"/>
    <col min="16064" max="16066" width="3.85546875" style="211" customWidth="1"/>
    <col min="16067" max="16067" width="4" style="211" customWidth="1"/>
    <col min="16068" max="16068" width="4.140625" style="211" customWidth="1"/>
    <col min="16069" max="16071" width="3.85546875" style="211" customWidth="1"/>
    <col min="16072" max="16073" width="4.140625" style="211" customWidth="1"/>
    <col min="16074" max="16077" width="3.85546875" style="211" customWidth="1"/>
    <col min="16078" max="16078" width="4.28515625" style="211" customWidth="1"/>
    <col min="16079" max="16079" width="4.140625" style="211" customWidth="1"/>
    <col min="16080" max="16081" width="3.85546875" style="211" customWidth="1"/>
    <col min="16082" max="16082" width="2.5703125" style="211" customWidth="1"/>
    <col min="16083" max="16083" width="1" style="211" customWidth="1"/>
    <col min="16084" max="16087" width="0" style="211" hidden="1" customWidth="1"/>
    <col min="16088" max="16104" width="5.28515625" style="211" customWidth="1"/>
    <col min="16105" max="16384" width="9.140625" style="211"/>
  </cols>
  <sheetData>
    <row r="1" spans="1:15" ht="13.5" customHeight="1">
      <c r="A1" s="210"/>
      <c r="B1" s="1598" t="s">
        <v>423</v>
      </c>
      <c r="C1" s="1598"/>
      <c r="D1" s="1598"/>
      <c r="E1" s="1598"/>
      <c r="F1" s="1598"/>
      <c r="G1" s="282"/>
      <c r="H1" s="282"/>
      <c r="I1" s="282"/>
      <c r="J1" s="282"/>
      <c r="K1" s="282"/>
      <c r="L1" s="282"/>
      <c r="M1" s="282"/>
      <c r="N1" s="282"/>
      <c r="O1" s="1213"/>
    </row>
    <row r="2" spans="1:15" ht="6" customHeight="1">
      <c r="A2" s="210"/>
      <c r="B2" s="208"/>
      <c r="C2" s="208"/>
      <c r="D2" s="208"/>
      <c r="E2" s="208"/>
      <c r="F2" s="208"/>
      <c r="G2" s="208"/>
      <c r="H2" s="208"/>
      <c r="I2" s="208"/>
      <c r="J2" s="208"/>
      <c r="K2" s="208"/>
      <c r="L2" s="208"/>
      <c r="M2" s="208"/>
      <c r="N2" s="283"/>
      <c r="O2" s="1213"/>
    </row>
    <row r="3" spans="1:15" ht="19.5" customHeight="1" thickBot="1">
      <c r="A3" s="210"/>
      <c r="B3" s="212"/>
      <c r="C3" s="212"/>
      <c r="D3" s="212"/>
      <c r="E3" s="212"/>
      <c r="F3" s="212"/>
      <c r="G3" s="212"/>
      <c r="H3" s="212"/>
      <c r="I3" s="212"/>
      <c r="J3" s="212"/>
      <c r="K3" s="212"/>
      <c r="L3" s="212"/>
      <c r="M3" s="1214" t="s">
        <v>70</v>
      </c>
      <c r="N3" s="284"/>
      <c r="O3" s="1213"/>
    </row>
    <row r="4" spans="1:15" s="1218" customFormat="1" ht="13.5" customHeight="1" thickBot="1">
      <c r="A4" s="1215"/>
      <c r="B4" s="1216"/>
      <c r="C4" s="1324" t="s">
        <v>484</v>
      </c>
      <c r="D4" s="1325"/>
      <c r="E4" s="1325"/>
      <c r="F4" s="1325"/>
      <c r="G4" s="1325"/>
      <c r="H4" s="1325"/>
      <c r="I4" s="1325"/>
      <c r="J4" s="1325"/>
      <c r="K4" s="1325"/>
      <c r="L4" s="1325"/>
      <c r="M4" s="453"/>
      <c r="N4" s="284"/>
      <c r="O4" s="1217"/>
    </row>
    <row r="5" spans="1:15" s="1222" customFormat="1" ht="4.5" customHeight="1">
      <c r="A5" s="1219"/>
      <c r="B5" s="251"/>
      <c r="C5" s="1220"/>
      <c r="D5" s="1220"/>
      <c r="E5" s="1220"/>
      <c r="F5" s="1220"/>
      <c r="G5" s="1220"/>
      <c r="H5" s="1220"/>
      <c r="I5" s="1220"/>
      <c r="J5" s="1220"/>
      <c r="K5" s="1220"/>
      <c r="L5" s="1220"/>
      <c r="M5" s="1220"/>
      <c r="N5" s="284"/>
      <c r="O5" s="1221"/>
    </row>
    <row r="6" spans="1:15" s="1222" customFormat="1" ht="13.5" customHeight="1">
      <c r="A6" s="1219"/>
      <c r="B6" s="251"/>
      <c r="C6" s="1223"/>
      <c r="D6" s="1223"/>
      <c r="E6" s="1257">
        <v>2005</v>
      </c>
      <c r="F6" s="1257">
        <v>2006</v>
      </c>
      <c r="G6" s="1257">
        <v>2007</v>
      </c>
      <c r="H6" s="1257">
        <v>2008</v>
      </c>
      <c r="I6" s="1257">
        <v>2009</v>
      </c>
      <c r="J6" s="1257">
        <v>2010</v>
      </c>
      <c r="K6" s="1257">
        <v>2011</v>
      </c>
      <c r="L6" s="1257">
        <v>2012</v>
      </c>
      <c r="M6" s="1257">
        <v>2013</v>
      </c>
      <c r="N6" s="284"/>
      <c r="O6" s="1221"/>
    </row>
    <row r="7" spans="1:15" s="1222" customFormat="1" ht="3" customHeight="1">
      <c r="A7" s="1219"/>
      <c r="B7" s="251"/>
      <c r="C7" s="1223"/>
      <c r="D7" s="1223"/>
      <c r="E7" s="1224"/>
      <c r="F7" s="1224"/>
      <c r="G7" s="1224"/>
      <c r="H7" s="1306"/>
      <c r="I7" s="1225"/>
      <c r="J7" s="1226"/>
      <c r="K7" s="1227"/>
      <c r="L7" s="1227"/>
      <c r="M7" s="1227"/>
      <c r="N7" s="284"/>
      <c r="O7" s="1221"/>
    </row>
    <row r="8" spans="1:15" s="1374" customFormat="1" ht="18.75" customHeight="1">
      <c r="A8" s="1371"/>
      <c r="B8" s="1372"/>
      <c r="C8" s="1307" t="s">
        <v>427</v>
      </c>
      <c r="D8" s="1308"/>
      <c r="E8" s="1309">
        <v>328230</v>
      </c>
      <c r="F8" s="1309">
        <v>330967</v>
      </c>
      <c r="G8" s="1309">
        <v>341720</v>
      </c>
      <c r="H8" s="1309">
        <v>343663</v>
      </c>
      <c r="I8" s="1309">
        <v>336378</v>
      </c>
      <c r="J8" s="1309">
        <v>283311</v>
      </c>
      <c r="K8" s="1309">
        <v>281015</v>
      </c>
      <c r="L8" s="1309">
        <v>268026</v>
      </c>
      <c r="M8" s="1309">
        <v>265860</v>
      </c>
      <c r="N8" s="1310"/>
      <c r="O8" s="1373"/>
    </row>
    <row r="9" spans="1:15" s="1374" customFormat="1" ht="18.75" customHeight="1">
      <c r="A9" s="1371"/>
      <c r="B9" s="1372"/>
      <c r="C9" s="1307" t="s">
        <v>428</v>
      </c>
      <c r="D9" s="1308"/>
      <c r="E9" s="1309">
        <v>378756</v>
      </c>
      <c r="F9" s="1309">
        <v>384854</v>
      </c>
      <c r="G9" s="1309">
        <v>397332</v>
      </c>
      <c r="H9" s="1309">
        <v>400210</v>
      </c>
      <c r="I9" s="1309">
        <v>390129</v>
      </c>
      <c r="J9" s="1309">
        <v>337570</v>
      </c>
      <c r="K9" s="1309">
        <v>334499</v>
      </c>
      <c r="L9" s="1309">
        <v>319177</v>
      </c>
      <c r="M9" s="1309">
        <v>315112</v>
      </c>
      <c r="N9" s="1375"/>
      <c r="O9" s="1373"/>
    </row>
    <row r="10" spans="1:15" s="1374" customFormat="1" ht="18.75" customHeight="1">
      <c r="A10" s="1371"/>
      <c r="B10" s="1372"/>
      <c r="C10" s="1307" t="s">
        <v>492</v>
      </c>
      <c r="D10" s="1308"/>
      <c r="E10" s="1309">
        <v>2960216</v>
      </c>
      <c r="F10" s="1309">
        <v>2990993</v>
      </c>
      <c r="G10" s="1309">
        <v>3094177</v>
      </c>
      <c r="H10" s="1309">
        <v>3138017</v>
      </c>
      <c r="I10" s="1309">
        <v>2998781</v>
      </c>
      <c r="J10" s="1309">
        <v>2779077</v>
      </c>
      <c r="K10" s="1309">
        <v>2735237</v>
      </c>
      <c r="L10" s="1309">
        <v>2559732</v>
      </c>
      <c r="M10" s="1309">
        <v>2555676</v>
      </c>
      <c r="N10" s="1375"/>
      <c r="O10" s="1373"/>
    </row>
    <row r="11" spans="1:15" s="1374" customFormat="1" ht="18.75" customHeight="1">
      <c r="A11" s="1371"/>
      <c r="B11" s="1372"/>
      <c r="C11" s="1307" t="s">
        <v>485</v>
      </c>
      <c r="D11" s="1308"/>
      <c r="E11" s="1309">
        <v>2738739</v>
      </c>
      <c r="F11" s="1309">
        <v>2765576</v>
      </c>
      <c r="G11" s="1309">
        <v>2848902</v>
      </c>
      <c r="H11" s="1309">
        <v>2894365</v>
      </c>
      <c r="I11" s="1309">
        <v>2759400</v>
      </c>
      <c r="J11" s="1309">
        <v>2599509</v>
      </c>
      <c r="K11" s="1309">
        <v>2553741</v>
      </c>
      <c r="L11" s="1309">
        <v>2387386</v>
      </c>
      <c r="M11" s="1309">
        <v>2384121</v>
      </c>
      <c r="N11" s="1375"/>
      <c r="O11" s="1373"/>
    </row>
    <row r="12" spans="1:15" s="1233" customFormat="1" ht="18.75" customHeight="1">
      <c r="A12" s="1236"/>
      <c r="B12" s="1237"/>
      <c r="C12" s="1238" t="s">
        <v>486</v>
      </c>
      <c r="D12" s="1239"/>
      <c r="E12" s="1260"/>
      <c r="F12" s="1260"/>
      <c r="G12" s="1260"/>
      <c r="H12" s="1260"/>
      <c r="I12" s="1260"/>
      <c r="J12" s="1260"/>
      <c r="K12" s="1260"/>
      <c r="L12" s="1260"/>
      <c r="M12" s="1260"/>
      <c r="N12" s="1235"/>
      <c r="O12" s="1241"/>
    </row>
    <row r="13" spans="1:15" s="1374" customFormat="1" ht="13.5" customHeight="1">
      <c r="A13" s="1371"/>
      <c r="B13" s="1372"/>
      <c r="D13" s="1307" t="s">
        <v>503</v>
      </c>
      <c r="E13" s="1376">
        <v>767.35</v>
      </c>
      <c r="F13" s="1376">
        <v>789.21641020299899</v>
      </c>
      <c r="G13" s="1376">
        <v>808.47849558853909</v>
      </c>
      <c r="H13" s="1376">
        <v>846.1337237422581</v>
      </c>
      <c r="I13" s="1376">
        <v>870.33975224698497</v>
      </c>
      <c r="J13" s="1376">
        <v>900.04</v>
      </c>
      <c r="K13" s="1376">
        <v>906.11</v>
      </c>
      <c r="L13" s="1376">
        <v>915.01</v>
      </c>
      <c r="M13" s="1376">
        <v>912.18298170177309</v>
      </c>
      <c r="N13" s="1375"/>
      <c r="O13" s="1373"/>
    </row>
    <row r="14" spans="1:15" s="1374" customFormat="1" ht="13.5" customHeight="1">
      <c r="A14" s="1371"/>
      <c r="B14" s="1372"/>
      <c r="C14" s="1307"/>
      <c r="D14" s="1307" t="s">
        <v>504</v>
      </c>
      <c r="E14" s="1376">
        <v>550</v>
      </c>
      <c r="F14" s="1376">
        <v>565</v>
      </c>
      <c r="G14" s="1376">
        <v>583.36</v>
      </c>
      <c r="H14" s="1376">
        <v>600</v>
      </c>
      <c r="I14" s="1376">
        <v>615.5</v>
      </c>
      <c r="J14" s="1376">
        <v>634</v>
      </c>
      <c r="K14" s="1376">
        <v>641.92999999999995</v>
      </c>
      <c r="L14" s="1376">
        <v>641.92999999999995</v>
      </c>
      <c r="M14" s="1376">
        <v>641.92999999999995</v>
      </c>
      <c r="N14" s="1375"/>
      <c r="O14" s="1373"/>
    </row>
    <row r="15" spans="1:15" s="1234" customFormat="1" ht="18.75" customHeight="1">
      <c r="A15" s="1228"/>
      <c r="B15" s="1229"/>
      <c r="C15" s="1230" t="s">
        <v>487</v>
      </c>
      <c r="D15" s="1231"/>
      <c r="E15" s="1260"/>
      <c r="F15" s="1260"/>
      <c r="G15" s="1260"/>
      <c r="H15" s="1260"/>
      <c r="I15" s="1260"/>
      <c r="J15" s="1260"/>
      <c r="K15" s="1260"/>
      <c r="L15" s="1260"/>
      <c r="M15" s="1260"/>
      <c r="N15" s="1235"/>
      <c r="O15" s="1232"/>
    </row>
    <row r="16" spans="1:15" s="1374" customFormat="1" ht="13.5" customHeight="1">
      <c r="A16" s="1371"/>
      <c r="B16" s="1372"/>
      <c r="D16" s="1307" t="s">
        <v>505</v>
      </c>
      <c r="E16" s="1376">
        <v>909.17</v>
      </c>
      <c r="F16" s="1376">
        <v>935.96967052376601</v>
      </c>
      <c r="G16" s="1376">
        <v>965.24629620701603</v>
      </c>
      <c r="H16" s="1376">
        <v>1010.3760072203901</v>
      </c>
      <c r="I16" s="1376">
        <v>1036.4416794790202</v>
      </c>
      <c r="J16" s="1376">
        <v>1076.26</v>
      </c>
      <c r="K16" s="1376">
        <v>1084.55</v>
      </c>
      <c r="L16" s="1376">
        <v>1095.5899999999999</v>
      </c>
      <c r="M16" s="1376">
        <v>1093.8178723953499</v>
      </c>
      <c r="N16" s="1375"/>
      <c r="O16" s="1373"/>
    </row>
    <row r="17" spans="1:17" s="1374" customFormat="1" ht="13.5" customHeight="1">
      <c r="A17" s="1371"/>
      <c r="B17" s="1372"/>
      <c r="C17" s="1307"/>
      <c r="D17" s="1308" t="s">
        <v>506</v>
      </c>
      <c r="E17" s="1376">
        <v>646.65</v>
      </c>
      <c r="F17" s="1376">
        <v>667</v>
      </c>
      <c r="G17" s="1376">
        <v>693</v>
      </c>
      <c r="H17" s="1376">
        <v>721.82</v>
      </c>
      <c r="I17" s="1376">
        <v>740</v>
      </c>
      <c r="J17" s="1376">
        <v>768.375</v>
      </c>
      <c r="K17" s="1376">
        <v>776</v>
      </c>
      <c r="L17" s="1376">
        <v>783.62</v>
      </c>
      <c r="M17" s="1376">
        <v>785.45</v>
      </c>
      <c r="N17" s="1375"/>
      <c r="O17" s="1373"/>
    </row>
    <row r="18" spans="1:17" s="1233" customFormat="1" ht="18.75" customHeight="1">
      <c r="A18" s="1236"/>
      <c r="B18" s="1237"/>
      <c r="C18" s="1238" t="s">
        <v>522</v>
      </c>
      <c r="D18" s="1239"/>
      <c r="E18" s="1258">
        <v>2081411</v>
      </c>
      <c r="F18" s="1258">
        <v>2093110</v>
      </c>
      <c r="G18" s="1258">
        <v>2153028</v>
      </c>
      <c r="H18" s="1258">
        <v>2171074</v>
      </c>
      <c r="I18" s="1258">
        <v>2082235</v>
      </c>
      <c r="J18" s="1258">
        <v>2073784</v>
      </c>
      <c r="K18" s="1258">
        <v>2038354</v>
      </c>
      <c r="L18" s="1258">
        <v>1910957</v>
      </c>
      <c r="M18" s="1258">
        <v>1890511</v>
      </c>
      <c r="N18" s="1259"/>
      <c r="O18" s="1241"/>
      <c r="P18" s="1377"/>
    </row>
    <row r="19" spans="1:17" s="1234" customFormat="1" ht="18" customHeight="1" thickBot="1">
      <c r="A19" s="1228"/>
      <c r="B19" s="1229"/>
      <c r="C19" s="1230"/>
      <c r="D19" s="1231"/>
      <c r="E19" s="1240"/>
      <c r="F19" s="1240"/>
      <c r="G19" s="1240"/>
      <c r="H19" s="1240"/>
      <c r="I19" s="1240"/>
      <c r="J19" s="1240"/>
      <c r="K19" s="1240"/>
      <c r="L19" s="1240"/>
      <c r="M19" s="1214"/>
      <c r="N19" s="1235"/>
      <c r="O19" s="1232"/>
    </row>
    <row r="20" spans="1:17" s="249" customFormat="1" ht="15" customHeight="1" thickBot="1">
      <c r="A20" s="248"/>
      <c r="B20" s="1731"/>
      <c r="C20" s="1732" t="s">
        <v>614</v>
      </c>
      <c r="D20" s="1325"/>
      <c r="E20" s="1325"/>
      <c r="F20" s="1325"/>
      <c r="G20" s="1325"/>
      <c r="H20" s="1325"/>
      <c r="I20" s="1325"/>
      <c r="J20" s="1325"/>
      <c r="K20" s="1325"/>
      <c r="L20" s="1325"/>
      <c r="M20" s="453"/>
      <c r="N20" s="1375"/>
      <c r="O20" s="1242"/>
      <c r="P20" s="1094"/>
    </row>
    <row r="21" spans="1:17" s="249" customFormat="1" ht="6" customHeight="1">
      <c r="A21" s="248"/>
      <c r="B21" s="213"/>
      <c r="C21" s="250"/>
      <c r="D21" s="250"/>
      <c r="E21" s="250"/>
      <c r="F21" s="250"/>
      <c r="G21" s="250"/>
      <c r="H21" s="250"/>
      <c r="I21" s="250"/>
      <c r="J21" s="250"/>
      <c r="K21" s="250"/>
      <c r="L21" s="250"/>
      <c r="M21" s="250"/>
      <c r="N21" s="1235"/>
      <c r="O21" s="1242"/>
      <c r="P21" s="1094"/>
    </row>
    <row r="22" spans="1:17" s="1264" customFormat="1" ht="13.5" customHeight="1">
      <c r="A22" s="1261"/>
      <c r="B22" s="1262"/>
      <c r="C22" s="1311"/>
      <c r="D22" s="1311"/>
      <c r="E22" s="1312">
        <v>2005</v>
      </c>
      <c r="F22" s="1312">
        <v>2006</v>
      </c>
      <c r="G22" s="1312">
        <v>2007</v>
      </c>
      <c r="H22" s="1312">
        <v>2008</v>
      </c>
      <c r="I22" s="1312">
        <v>2009</v>
      </c>
      <c r="J22" s="1312">
        <v>2010</v>
      </c>
      <c r="K22" s="1312">
        <v>2011</v>
      </c>
      <c r="L22" s="1312">
        <v>2012</v>
      </c>
      <c r="M22" s="1312">
        <v>2013</v>
      </c>
      <c r="N22" s="1235"/>
      <c r="O22" s="1215"/>
      <c r="P22" s="1263"/>
    </row>
    <row r="23" spans="1:17" s="1264" customFormat="1" ht="18.75" customHeight="1">
      <c r="A23" s="1261"/>
      <c r="B23" s="1378"/>
      <c r="C23" s="1307" t="s">
        <v>68</v>
      </c>
      <c r="D23" s="1307"/>
      <c r="E23" s="1379">
        <v>100</v>
      </c>
      <c r="F23" s="1379">
        <v>100</v>
      </c>
      <c r="G23" s="1379">
        <v>100</v>
      </c>
      <c r="H23" s="1379">
        <v>100</v>
      </c>
      <c r="I23" s="1379">
        <v>100</v>
      </c>
      <c r="J23" s="1379">
        <v>100</v>
      </c>
      <c r="K23" s="1379">
        <v>100</v>
      </c>
      <c r="L23" s="1379">
        <v>100</v>
      </c>
      <c r="M23" s="1379">
        <v>100</v>
      </c>
      <c r="N23" s="1375"/>
      <c r="O23" s="1215"/>
      <c r="P23" s="1263"/>
      <c r="Q23" s="1380"/>
    </row>
    <row r="24" spans="1:17" s="1264" customFormat="1" ht="18.75" customHeight="1">
      <c r="A24" s="1261"/>
      <c r="B24" s="1378"/>
      <c r="C24" s="1381"/>
      <c r="D24" s="1382" t="s">
        <v>523</v>
      </c>
      <c r="E24" s="1383">
        <v>0.83496243653944369</v>
      </c>
      <c r="F24" s="1383">
        <v>0.76584603771421467</v>
      </c>
      <c r="G24" s="1383">
        <v>0.65600633154794086</v>
      </c>
      <c r="H24" s="1383">
        <v>0.69596890755450991</v>
      </c>
      <c r="I24" s="1383">
        <v>0.70515575811567854</v>
      </c>
      <c r="J24" s="1383">
        <v>0.73686555591131964</v>
      </c>
      <c r="K24" s="1383">
        <v>0.70188985818949989</v>
      </c>
      <c r="L24" s="1383">
        <v>0.54716040183007786</v>
      </c>
      <c r="M24" s="1383">
        <v>0.51753203234469414</v>
      </c>
      <c r="N24" s="1375"/>
      <c r="O24" s="1215"/>
      <c r="P24" s="1263"/>
      <c r="Q24" s="1410"/>
    </row>
    <row r="25" spans="1:17" s="1264" customFormat="1" ht="18.75" customHeight="1">
      <c r="A25" s="1261"/>
      <c r="B25" s="1378"/>
      <c r="C25" s="1381"/>
      <c r="D25" s="1382" t="s">
        <v>524</v>
      </c>
      <c r="E25" s="1383">
        <v>7.9397581736620007</v>
      </c>
      <c r="F25" s="1383">
        <v>7.7964368810048201</v>
      </c>
      <c r="G25" s="1383">
        <v>10.266238989924888</v>
      </c>
      <c r="H25" s="1383">
        <v>11.196301922458654</v>
      </c>
      <c r="I25" s="1383">
        <v>14.60925399870812</v>
      </c>
      <c r="J25" s="1383">
        <v>14.877200325588394</v>
      </c>
      <c r="K25" s="1383">
        <v>15.326631193600326</v>
      </c>
      <c r="L25" s="1383">
        <v>14.410266688366091</v>
      </c>
      <c r="M25" s="1383">
        <v>14.163154829567242</v>
      </c>
      <c r="N25" s="1375"/>
      <c r="O25" s="1215"/>
      <c r="P25" s="1263"/>
      <c r="Q25" s="1380"/>
    </row>
    <row r="26" spans="1:17" s="1264" customFormat="1" ht="18.75" customHeight="1">
      <c r="A26" s="1261"/>
      <c r="B26" s="1378"/>
      <c r="C26" s="1381"/>
      <c r="D26" s="1382" t="s">
        <v>525</v>
      </c>
      <c r="E26" s="1383">
        <v>48.335720335868317</v>
      </c>
      <c r="F26" s="1383">
        <v>46.408119974583272</v>
      </c>
      <c r="G26" s="1383">
        <v>41.815666122317033</v>
      </c>
      <c r="H26" s="1383">
        <v>36.386737623867269</v>
      </c>
      <c r="I26" s="1383">
        <v>30.884602362365438</v>
      </c>
      <c r="J26" s="1383">
        <v>28.2181268637428</v>
      </c>
      <c r="K26" s="1383">
        <v>26.557457634934856</v>
      </c>
      <c r="L26" s="1383">
        <v>26.889930019356793</v>
      </c>
      <c r="M26" s="1383">
        <v>27.177043667029711</v>
      </c>
      <c r="N26" s="1375"/>
      <c r="O26" s="1215"/>
      <c r="P26" s="1263"/>
      <c r="Q26" s="1380"/>
    </row>
    <row r="27" spans="1:17" s="1264" customFormat="1" ht="18.75" customHeight="1">
      <c r="A27" s="1261"/>
      <c r="B27" s="1378"/>
      <c r="C27" s="1381"/>
      <c r="D27" s="1382" t="s">
        <v>526</v>
      </c>
      <c r="E27" s="1383">
        <v>13.426949314671635</v>
      </c>
      <c r="F27" s="1383">
        <v>14.193329543120045</v>
      </c>
      <c r="G27" s="1383">
        <v>14.984477675162609</v>
      </c>
      <c r="H27" s="1383">
        <v>16.906194814179525</v>
      </c>
      <c r="I27" s="1383">
        <v>17.33032054499132</v>
      </c>
      <c r="J27" s="1383">
        <v>17.836524922557025</v>
      </c>
      <c r="K27" s="1383">
        <v>18.7262369539344</v>
      </c>
      <c r="L27" s="1383">
        <v>18.843176481731405</v>
      </c>
      <c r="M27" s="1383">
        <v>18.937631148403792</v>
      </c>
      <c r="N27" s="1375"/>
      <c r="O27" s="1215"/>
      <c r="P27" s="1263"/>
      <c r="Q27" s="1380"/>
    </row>
    <row r="28" spans="1:17" s="1264" customFormat="1" ht="18.75" customHeight="1">
      <c r="A28" s="1261"/>
      <c r="B28" s="1378"/>
      <c r="C28" s="1381"/>
      <c r="D28" s="1382" t="s">
        <v>527</v>
      </c>
      <c r="E28" s="1383">
        <v>11.40015114746679</v>
      </c>
      <c r="F28" s="1383">
        <v>11.87271571967073</v>
      </c>
      <c r="G28" s="1383">
        <v>12.35859450039665</v>
      </c>
      <c r="H28" s="1383">
        <v>13.25933616265498</v>
      </c>
      <c r="I28" s="1383">
        <v>13.451171457592443</v>
      </c>
      <c r="J28" s="1383">
        <v>14.092258402996647</v>
      </c>
      <c r="K28" s="1383">
        <v>14.245366604623142</v>
      </c>
      <c r="L28" s="1383">
        <v>14.300269446146615</v>
      </c>
      <c r="M28" s="1383">
        <v>14.204677994468163</v>
      </c>
      <c r="N28" s="1375"/>
      <c r="O28" s="1215"/>
      <c r="P28" s="1263"/>
      <c r="Q28" s="1380"/>
    </row>
    <row r="29" spans="1:17" s="1264" customFormat="1" ht="18.75" customHeight="1">
      <c r="A29" s="1261"/>
      <c r="B29" s="1378"/>
      <c r="C29" s="1381"/>
      <c r="D29" s="1382" t="s">
        <v>528</v>
      </c>
      <c r="E29" s="1383">
        <v>10.100600025655673</v>
      </c>
      <c r="F29" s="1383">
        <v>10.518462957035226</v>
      </c>
      <c r="G29" s="1383">
        <v>10.953410731304935</v>
      </c>
      <c r="H29" s="1383">
        <v>11.680808668889222</v>
      </c>
      <c r="I29" s="1383">
        <v>12.601843691994418</v>
      </c>
      <c r="J29" s="1383">
        <v>13.094083086763133</v>
      </c>
      <c r="K29" s="1383">
        <v>13.252114205873955</v>
      </c>
      <c r="L29" s="1383">
        <v>13.555354725407218</v>
      </c>
      <c r="M29" s="1383">
        <v>13.618645963974821</v>
      </c>
      <c r="N29" s="1375"/>
      <c r="O29" s="1215"/>
      <c r="P29" s="1263"/>
      <c r="Q29" s="1380"/>
    </row>
    <row r="30" spans="1:17" s="1264" customFormat="1" ht="18.75" customHeight="1">
      <c r="A30" s="1261"/>
      <c r="B30" s="1378"/>
      <c r="C30" s="1381"/>
      <c r="D30" s="1382" t="s">
        <v>529</v>
      </c>
      <c r="E30" s="1383">
        <v>5.5012681301290325</v>
      </c>
      <c r="F30" s="1383">
        <v>5.781827042057035</v>
      </c>
      <c r="G30" s="1383">
        <v>6.2103233213873672</v>
      </c>
      <c r="H30" s="1383">
        <v>6.7666970356606919</v>
      </c>
      <c r="I30" s="1383">
        <v>7.1086596853861357</v>
      </c>
      <c r="J30" s="1383">
        <v>7.5655420236630242</v>
      </c>
      <c r="K30" s="1383">
        <v>7.6502413221648444</v>
      </c>
      <c r="L30" s="1383">
        <v>7.8092285697689698</v>
      </c>
      <c r="M30" s="1383">
        <v>7.7581669717869932</v>
      </c>
      <c r="N30" s="1375"/>
      <c r="O30" s="1215"/>
      <c r="P30" s="1263"/>
      <c r="Q30" s="1380"/>
    </row>
    <row r="31" spans="1:17" s="1264" customFormat="1" ht="18.75" customHeight="1">
      <c r="A31" s="1261"/>
      <c r="B31" s="1378"/>
      <c r="C31" s="1381"/>
      <c r="D31" s="1382" t="s">
        <v>530</v>
      </c>
      <c r="E31" s="1383">
        <v>1.586952312637917</v>
      </c>
      <c r="F31" s="1383">
        <v>1.7229385937671693</v>
      </c>
      <c r="G31" s="1383">
        <v>1.7952390772437703</v>
      </c>
      <c r="H31" s="1383">
        <v>2.0284891256585449</v>
      </c>
      <c r="I31" s="1383">
        <v>2.1651734794583701</v>
      </c>
      <c r="J31" s="1383">
        <v>2.3460495403571442</v>
      </c>
      <c r="K31" s="1383">
        <v>2.2941059305694691</v>
      </c>
      <c r="L31" s="1383">
        <v>2.3689701024146541</v>
      </c>
      <c r="M31" s="1383">
        <v>2.3744902833149344</v>
      </c>
      <c r="N31" s="1375"/>
      <c r="O31" s="1215"/>
      <c r="P31" s="1263"/>
      <c r="Q31" s="1380"/>
    </row>
    <row r="32" spans="1:17" s="1264" customFormat="1" ht="18.75" customHeight="1">
      <c r="A32" s="1261"/>
      <c r="B32" s="1378"/>
      <c r="C32" s="1381"/>
      <c r="D32" s="1382" t="s">
        <v>531</v>
      </c>
      <c r="E32" s="1383">
        <v>0.49644207703332016</v>
      </c>
      <c r="F32" s="1383">
        <v>0.51401980784574153</v>
      </c>
      <c r="G32" s="1383">
        <v>0.52177677206241624</v>
      </c>
      <c r="H32" s="1383">
        <v>0.57220527720381709</v>
      </c>
      <c r="I32" s="1383">
        <v>0.61808585486268353</v>
      </c>
      <c r="J32" s="1383">
        <v>0.64457050493204693</v>
      </c>
      <c r="K32" s="1383">
        <v>0.67073727134737149</v>
      </c>
      <c r="L32" s="1383">
        <v>0.69049172744336995</v>
      </c>
      <c r="M32" s="1383">
        <v>0.67965751058840707</v>
      </c>
      <c r="N32" s="1375"/>
      <c r="O32" s="1215"/>
      <c r="P32" s="1263"/>
      <c r="Q32" s="1380"/>
    </row>
    <row r="33" spans="1:17" s="1264" customFormat="1" ht="18.75" customHeight="1">
      <c r="A33" s="1261"/>
      <c r="B33" s="1378"/>
      <c r="C33" s="1381"/>
      <c r="D33" s="1382" t="s">
        <v>532</v>
      </c>
      <c r="E33" s="1383">
        <v>0.377196046335875</v>
      </c>
      <c r="F33" s="1383">
        <v>0.42630344320174285</v>
      </c>
      <c r="G33" s="1383">
        <v>0.43826647865239099</v>
      </c>
      <c r="H33" s="1383">
        <v>0.50726046187278739</v>
      </c>
      <c r="I33" s="1383">
        <v>0.52573316652539215</v>
      </c>
      <c r="J33" s="1383">
        <v>0.58877877348846364</v>
      </c>
      <c r="K33" s="1383">
        <v>0.57521902476213649</v>
      </c>
      <c r="L33" s="1383">
        <v>0.58515183753480582</v>
      </c>
      <c r="M33" s="1383">
        <v>0.56899959852124637</v>
      </c>
      <c r="N33" s="1375"/>
      <c r="O33" s="1215"/>
      <c r="P33" s="1263"/>
      <c r="Q33" s="1380"/>
    </row>
    <row r="34" spans="1:17" s="1264" customFormat="1" ht="10.5" customHeight="1" thickBot="1">
      <c r="A34" s="1261"/>
      <c r="B34" s="1262"/>
      <c r="C34" s="1316"/>
      <c r="D34" s="1313"/>
      <c r="E34" s="1321"/>
      <c r="F34" s="1315"/>
      <c r="G34" s="1314"/>
      <c r="H34" s="1314"/>
      <c r="I34" s="1384"/>
      <c r="J34" s="1385"/>
      <c r="K34" s="1317"/>
      <c r="L34" s="1317"/>
      <c r="M34" s="1317"/>
      <c r="N34" s="1235"/>
      <c r="O34" s="1215"/>
      <c r="P34" s="1263"/>
      <c r="Q34" s="1380"/>
    </row>
    <row r="35" spans="1:17" s="249" customFormat="1" ht="15" customHeight="1" thickBot="1">
      <c r="A35" s="248"/>
      <c r="B35" s="1731"/>
      <c r="C35" s="1324" t="s">
        <v>615</v>
      </c>
      <c r="D35" s="1325"/>
      <c r="E35" s="1325"/>
      <c r="F35" s="1325"/>
      <c r="G35" s="1325"/>
      <c r="H35" s="1325"/>
      <c r="I35" s="1325"/>
      <c r="J35" s="1325"/>
      <c r="K35" s="1325"/>
      <c r="L35" s="1325"/>
      <c r="M35" s="453"/>
      <c r="N35" s="1375"/>
      <c r="O35" s="1242"/>
      <c r="P35" s="1094"/>
    </row>
    <row r="36" spans="1:17" s="249" customFormat="1" ht="6" customHeight="1">
      <c r="A36" s="248"/>
      <c r="B36" s="213"/>
      <c r="C36" s="250"/>
      <c r="D36" s="250"/>
      <c r="E36" s="250"/>
      <c r="F36" s="250"/>
      <c r="G36" s="250"/>
      <c r="H36" s="250"/>
      <c r="I36" s="250"/>
      <c r="J36" s="250"/>
      <c r="K36" s="250"/>
      <c r="L36" s="250"/>
      <c r="M36" s="250"/>
      <c r="N36" s="1235"/>
      <c r="O36" s="1242"/>
      <c r="P36" s="1094"/>
    </row>
    <row r="37" spans="1:17" s="1264" customFormat="1" ht="13.5" customHeight="1">
      <c r="A37" s="1261"/>
      <c r="B37" s="1262"/>
      <c r="C37" s="1311"/>
      <c r="D37" s="1311"/>
      <c r="E37" s="1312">
        <v>2005</v>
      </c>
      <c r="F37" s="1312">
        <v>2006</v>
      </c>
      <c r="G37" s="1312">
        <v>2007</v>
      </c>
      <c r="H37" s="1312">
        <v>2008</v>
      </c>
      <c r="I37" s="1312">
        <v>2009</v>
      </c>
      <c r="J37" s="1312">
        <v>2010</v>
      </c>
      <c r="K37" s="1312">
        <v>2011</v>
      </c>
      <c r="L37" s="1312">
        <v>2012</v>
      </c>
      <c r="M37" s="1312">
        <v>2013</v>
      </c>
      <c r="N37" s="1235"/>
      <c r="O37" s="1215"/>
      <c r="P37" s="1263"/>
    </row>
    <row r="38" spans="1:17" s="1264" customFormat="1" ht="18.75" customHeight="1">
      <c r="A38" s="1261"/>
      <c r="B38" s="1386"/>
      <c r="C38" s="1307" t="s">
        <v>68</v>
      </c>
      <c r="D38" s="1387"/>
      <c r="E38" s="1379">
        <v>100</v>
      </c>
      <c r="F38" s="1379">
        <v>100</v>
      </c>
      <c r="G38" s="1379">
        <v>100</v>
      </c>
      <c r="H38" s="1379">
        <v>100</v>
      </c>
      <c r="I38" s="1379">
        <v>100</v>
      </c>
      <c r="J38" s="1379">
        <v>100</v>
      </c>
      <c r="K38" s="1379">
        <v>100</v>
      </c>
      <c r="L38" s="1379">
        <v>100</v>
      </c>
      <c r="M38" s="1379">
        <v>100</v>
      </c>
      <c r="N38" s="1375"/>
      <c r="O38" s="1215"/>
      <c r="P38" s="1263"/>
      <c r="Q38" s="1380"/>
    </row>
    <row r="39" spans="1:17" s="1264" customFormat="1" ht="18.75" customHeight="1">
      <c r="A39" s="1261"/>
      <c r="B39" s="1386"/>
      <c r="C39" s="1381"/>
      <c r="D39" s="1382" t="s">
        <v>523</v>
      </c>
      <c r="E39" s="1383">
        <v>0.35548000851345557</v>
      </c>
      <c r="F39" s="1383">
        <v>0.31360033634161605</v>
      </c>
      <c r="G39" s="1383">
        <v>0.29052107078960421</v>
      </c>
      <c r="H39" s="1383">
        <v>0.30482609068138627</v>
      </c>
      <c r="I39" s="1383">
        <v>0.31307705422298637</v>
      </c>
      <c r="J39" s="1383">
        <v>0.29916326869143556</v>
      </c>
      <c r="K39" s="1383">
        <v>0.29832894580627312</v>
      </c>
      <c r="L39" s="1383">
        <v>0.25835222875239999</v>
      </c>
      <c r="M39" s="1383">
        <v>0.24342624824716702</v>
      </c>
      <c r="N39" s="1375"/>
      <c r="O39" s="1215"/>
      <c r="P39" s="1263"/>
      <c r="Q39" s="1410"/>
    </row>
    <row r="40" spans="1:17" s="1264" customFormat="1" ht="18.75" customHeight="1">
      <c r="A40" s="1261"/>
      <c r="B40" s="1386"/>
      <c r="C40" s="1381"/>
      <c r="D40" s="1382" t="s">
        <v>524</v>
      </c>
      <c r="E40" s="1383">
        <v>4.3035709910248379</v>
      </c>
      <c r="F40" s="1383">
        <v>4.1270645116596834</v>
      </c>
      <c r="G40" s="1383">
        <v>5.1101982881783243</v>
      </c>
      <c r="H40" s="1383">
        <v>5.2844352610735514</v>
      </c>
      <c r="I40" s="1383">
        <v>6.2175498923032224</v>
      </c>
      <c r="J40" s="1383">
        <v>4.5764650513264646</v>
      </c>
      <c r="K40" s="1383">
        <v>4.5314013169449465</v>
      </c>
      <c r="L40" s="1383">
        <v>4.0677001104682109</v>
      </c>
      <c r="M40" s="1383">
        <v>4.0476886936918115</v>
      </c>
      <c r="N40" s="1375"/>
      <c r="O40" s="1215"/>
      <c r="P40" s="1263"/>
      <c r="Q40" s="1380"/>
    </row>
    <row r="41" spans="1:17" s="1264" customFormat="1" ht="18.75" customHeight="1">
      <c r="A41" s="1261"/>
      <c r="B41" s="1386"/>
      <c r="C41" s="1381"/>
      <c r="D41" s="1382" t="s">
        <v>525</v>
      </c>
      <c r="E41" s="1383">
        <v>38.914755423124028</v>
      </c>
      <c r="F41" s="1383">
        <v>36.225664203028032</v>
      </c>
      <c r="G41" s="1383">
        <v>31.977661228743891</v>
      </c>
      <c r="H41" s="1383">
        <v>27.635446788087371</v>
      </c>
      <c r="I41" s="1383">
        <v>24.299562729470978</v>
      </c>
      <c r="J41" s="1383">
        <v>20.240439698637854</v>
      </c>
      <c r="K41" s="1383">
        <v>18.063545390054916</v>
      </c>
      <c r="L41" s="1383">
        <v>17.661307920586385</v>
      </c>
      <c r="M41" s="1383">
        <v>17.857447007713787</v>
      </c>
      <c r="N41" s="1375"/>
      <c r="O41" s="1215"/>
      <c r="P41" s="1263"/>
      <c r="Q41" s="1380"/>
    </row>
    <row r="42" spans="1:17" s="1264" customFormat="1" ht="18.75" customHeight="1">
      <c r="A42" s="1261"/>
      <c r="B42" s="1386"/>
      <c r="C42" s="1381"/>
      <c r="D42" s="1382" t="s">
        <v>526</v>
      </c>
      <c r="E42" s="1383">
        <v>16.999621891111367</v>
      </c>
      <c r="F42" s="1383">
        <v>17.820802537850376</v>
      </c>
      <c r="G42" s="1383">
        <v>18.757164328564237</v>
      </c>
      <c r="H42" s="1383">
        <v>19.867171731594592</v>
      </c>
      <c r="I42" s="1383">
        <v>20.298381306624851</v>
      </c>
      <c r="J42" s="1383">
        <v>22.419355149813093</v>
      </c>
      <c r="K42" s="1383">
        <v>23.459075312727819</v>
      </c>
      <c r="L42" s="1383">
        <v>23.604717426922743</v>
      </c>
      <c r="M42" s="1383">
        <v>23.686294340524864</v>
      </c>
      <c r="N42" s="1375"/>
      <c r="O42" s="1215"/>
      <c r="P42" s="1263"/>
      <c r="Q42" s="1380"/>
    </row>
    <row r="43" spans="1:17" s="1264" customFormat="1" ht="18.75" customHeight="1">
      <c r="A43" s="1261"/>
      <c r="B43" s="1386"/>
      <c r="C43" s="1381"/>
      <c r="D43" s="1382" t="s">
        <v>527</v>
      </c>
      <c r="E43" s="1383">
        <v>14.29496625125936</v>
      </c>
      <c r="F43" s="1383">
        <v>15.271915952816622</v>
      </c>
      <c r="G43" s="1383">
        <v>16.14902360768183</v>
      </c>
      <c r="H43" s="1383">
        <v>17.171455233676973</v>
      </c>
      <c r="I43" s="1383">
        <v>17.855765559603025</v>
      </c>
      <c r="J43" s="1383">
        <v>19.625235800835576</v>
      </c>
      <c r="K43" s="1383">
        <v>20.496586952021094</v>
      </c>
      <c r="L43" s="1383">
        <v>20.826999246974161</v>
      </c>
      <c r="M43" s="1383">
        <v>20.633151565899379</v>
      </c>
      <c r="N43" s="1375"/>
      <c r="O43" s="1215"/>
      <c r="P43" s="1263"/>
      <c r="Q43" s="1380"/>
    </row>
    <row r="44" spans="1:17" s="1264" customFormat="1" ht="18.75" customHeight="1">
      <c r="A44" s="1261"/>
      <c r="B44" s="1386"/>
      <c r="C44" s="1381"/>
      <c r="D44" s="1382" t="s">
        <v>528</v>
      </c>
      <c r="E44" s="1383">
        <v>12.808618768710264</v>
      </c>
      <c r="F44" s="1383">
        <v>13.23915131072901</v>
      </c>
      <c r="G44" s="1383">
        <v>13.866470849426946</v>
      </c>
      <c r="H44" s="1383">
        <v>14.894886125484438</v>
      </c>
      <c r="I44" s="1383">
        <v>15.459062017495622</v>
      </c>
      <c r="J44" s="1383">
        <v>16.45142406345116</v>
      </c>
      <c r="K44" s="1383">
        <v>16.74895528450897</v>
      </c>
      <c r="L44" s="1383">
        <v>16.833188815865558</v>
      </c>
      <c r="M44" s="1383">
        <v>16.860362092577084</v>
      </c>
      <c r="N44" s="1375"/>
      <c r="O44" s="1215"/>
      <c r="P44" s="1263"/>
      <c r="Q44" s="1380"/>
    </row>
    <row r="45" spans="1:17" s="1264" customFormat="1" ht="18.75" customHeight="1">
      <c r="A45" s="1261"/>
      <c r="B45" s="1386"/>
      <c r="C45" s="1381"/>
      <c r="D45" s="1382" t="s">
        <v>529</v>
      </c>
      <c r="E45" s="1383">
        <v>8.3352110659547787</v>
      </c>
      <c r="F45" s="1383">
        <v>8.7003549741771806</v>
      </c>
      <c r="G45" s="1383">
        <v>9.2600282021413562</v>
      </c>
      <c r="H45" s="1383">
        <v>9.7532373378337169</v>
      </c>
      <c r="I45" s="1383">
        <v>10.126138500217314</v>
      </c>
      <c r="J45" s="1383">
        <v>10.701114484440039</v>
      </c>
      <c r="K45" s="1383">
        <v>10.705059081984777</v>
      </c>
      <c r="L45" s="1383">
        <v>10.888575724100543</v>
      </c>
      <c r="M45" s="1383">
        <v>10.744449516559278</v>
      </c>
      <c r="N45" s="1375"/>
      <c r="O45" s="1215"/>
      <c r="P45" s="1263"/>
      <c r="Q45" s="1380"/>
    </row>
    <row r="46" spans="1:17" s="1264" customFormat="1" ht="18.75" customHeight="1">
      <c r="A46" s="1261"/>
      <c r="B46" s="1386"/>
      <c r="C46" s="1381"/>
      <c r="D46" s="1382" t="s">
        <v>530</v>
      </c>
      <c r="E46" s="1383">
        <v>2.6295143054399155</v>
      </c>
      <c r="F46" s="1383">
        <v>2.8469597871110452</v>
      </c>
      <c r="G46" s="1383">
        <v>3.0489617413243115</v>
      </c>
      <c r="H46" s="1383">
        <v>3.3120934615770814</v>
      </c>
      <c r="I46" s="1383">
        <v>3.5330786390585116</v>
      </c>
      <c r="J46" s="1383">
        <v>3.7144177021329128</v>
      </c>
      <c r="K46" s="1383">
        <v>3.6928325501851003</v>
      </c>
      <c r="L46" s="1383">
        <v>3.8109177757531962</v>
      </c>
      <c r="M46" s="1383">
        <v>3.8930744121562904</v>
      </c>
      <c r="N46" s="1375"/>
      <c r="O46" s="1215"/>
      <c r="P46" s="1263"/>
      <c r="Q46" s="1380"/>
    </row>
    <row r="47" spans="1:17" s="1264" customFormat="1" ht="18.75" customHeight="1">
      <c r="A47" s="1261"/>
      <c r="B47" s="1386"/>
      <c r="C47" s="1381"/>
      <c r="D47" s="1382" t="s">
        <v>531</v>
      </c>
      <c r="E47" s="1383">
        <v>0.77975949968554992</v>
      </c>
      <c r="F47" s="1383">
        <v>0.83349656730893273</v>
      </c>
      <c r="G47" s="1383">
        <v>0.88851608060833387</v>
      </c>
      <c r="H47" s="1383">
        <v>0.99614292281147487</v>
      </c>
      <c r="I47" s="1383">
        <v>1.0816262333502222</v>
      </c>
      <c r="J47" s="1383">
        <v>1.0843945174617993</v>
      </c>
      <c r="K47" s="1383">
        <v>1.0968654119941876</v>
      </c>
      <c r="L47" s="1383">
        <v>1.1288061426813896</v>
      </c>
      <c r="M47" s="1383">
        <v>1.1290069192932493</v>
      </c>
      <c r="N47" s="1375"/>
      <c r="O47" s="1215"/>
      <c r="P47" s="1263"/>
      <c r="Q47" s="1410"/>
    </row>
    <row r="48" spans="1:17" s="1264" customFormat="1" ht="18.75" customHeight="1">
      <c r="A48" s="1261"/>
      <c r="B48" s="1386"/>
      <c r="C48" s="1381"/>
      <c r="D48" s="1382" t="s">
        <v>532</v>
      </c>
      <c r="E48" s="1383">
        <v>0.57850179517644518</v>
      </c>
      <c r="F48" s="1383">
        <v>0.62098981897750238</v>
      </c>
      <c r="G48" s="1383">
        <v>0.65145460254116527</v>
      </c>
      <c r="H48" s="1383">
        <v>0.7803050471794144</v>
      </c>
      <c r="I48" s="1383">
        <v>0.81575806765326675</v>
      </c>
      <c r="J48" s="1383">
        <v>0.88799026320966901</v>
      </c>
      <c r="K48" s="1383">
        <v>0.90734975377191585</v>
      </c>
      <c r="L48" s="1383">
        <v>0.91943460789541587</v>
      </c>
      <c r="M48" s="1383">
        <v>0.90509920333708715</v>
      </c>
      <c r="N48" s="1375"/>
      <c r="O48" s="1215"/>
      <c r="P48" s="1263"/>
      <c r="Q48" s="1380"/>
    </row>
    <row r="49" spans="1:16" s="1264" customFormat="1" ht="11.25" customHeight="1">
      <c r="A49" s="1261"/>
      <c r="B49" s="1386"/>
      <c r="C49" s="1388" t="s">
        <v>570</v>
      </c>
      <c r="D49" s="1265"/>
      <c r="E49" s="1388"/>
      <c r="F49" s="1388"/>
      <c r="G49" s="1388"/>
      <c r="H49" s="1388"/>
      <c r="I49" s="1388"/>
      <c r="J49" s="1388"/>
      <c r="K49" s="1388"/>
      <c r="L49" s="1265"/>
      <c r="M49" s="1266"/>
      <c r="N49" s="1375"/>
      <c r="O49" s="1215"/>
      <c r="P49" s="1263"/>
    </row>
    <row r="50" spans="1:16" s="1264" customFormat="1" ht="21" customHeight="1">
      <c r="A50" s="1261"/>
      <c r="B50" s="1262"/>
      <c r="C50" s="1599" t="s">
        <v>533</v>
      </c>
      <c r="D50" s="1599"/>
      <c r="E50" s="1599"/>
      <c r="F50" s="1599"/>
      <c r="G50" s="1599"/>
      <c r="H50" s="1599"/>
      <c r="I50" s="1599"/>
      <c r="J50" s="1599"/>
      <c r="K50" s="1599"/>
      <c r="L50" s="1599"/>
      <c r="M50" s="1599"/>
      <c r="N50" s="1235"/>
      <c r="O50" s="1215"/>
      <c r="P50" s="1263"/>
    </row>
    <row r="51" spans="1:16" s="1264" customFormat="1" ht="10.5" customHeight="1">
      <c r="A51" s="1261"/>
      <c r="B51" s="1262"/>
      <c r="C51" s="1733" t="s">
        <v>616</v>
      </c>
      <c r="D51" s="1733"/>
      <c r="E51" s="1733"/>
      <c r="F51" s="1733"/>
      <c r="G51" s="1733"/>
      <c r="H51" s="1733"/>
      <c r="I51" s="1733"/>
      <c r="J51" s="1733"/>
      <c r="K51" s="1733"/>
      <c r="L51" s="1733"/>
      <c r="M51" s="1733"/>
      <c r="N51" s="1235"/>
      <c r="O51" s="1215"/>
      <c r="P51" s="1263"/>
    </row>
    <row r="52" spans="1:16" ht="15.75" customHeight="1">
      <c r="A52" s="1213"/>
      <c r="B52" s="1213"/>
      <c r="C52" s="1095" t="s">
        <v>445</v>
      </c>
      <c r="D52" s="1243"/>
      <c r="E52" s="1255"/>
      <c r="F52" s="1255"/>
      <c r="G52" s="1255"/>
      <c r="H52" s="1255"/>
      <c r="I52" s="1255"/>
      <c r="J52" s="1256"/>
      <c r="K52" s="1256"/>
      <c r="L52" s="1256"/>
      <c r="M52" s="1255"/>
      <c r="N52" s="1235"/>
      <c r="O52" s="1213"/>
    </row>
    <row r="53" spans="1:16" ht="13.5" customHeight="1">
      <c r="A53" s="1213"/>
      <c r="B53" s="1213"/>
      <c r="C53" s="1318"/>
      <c r="D53" s="1243"/>
      <c r="E53" s="1244"/>
      <c r="F53" s="1244"/>
      <c r="G53" s="1244"/>
      <c r="H53" s="1244"/>
      <c r="J53" s="1319"/>
      <c r="L53" s="1600">
        <v>42125</v>
      </c>
      <c r="M53" s="1600"/>
      <c r="N53" s="462">
        <v>13</v>
      </c>
      <c r="O53" s="1213"/>
    </row>
    <row r="54" spans="1:16">
      <c r="C54" s="1245"/>
    </row>
    <row r="59" spans="1:16" ht="4.5" customHeight="1"/>
  </sheetData>
  <mergeCells count="4">
    <mergeCell ref="B1:F1"/>
    <mergeCell ref="C50:M50"/>
    <mergeCell ref="L53:M53"/>
    <mergeCell ref="C51:M51"/>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sheetPr codeName="Folha12">
    <tabColor theme="7"/>
  </sheetPr>
  <dimension ref="A1:T74"/>
  <sheetViews>
    <sheetView zoomScaleNormal="100" workbookViewId="0"/>
  </sheetViews>
  <sheetFormatPr defaultRowHeight="12.75"/>
  <cols>
    <col min="1" max="1" width="1" style="166" customWidth="1"/>
    <col min="2" max="2" width="2.5703125" style="166" customWidth="1"/>
    <col min="3" max="3" width="1" style="166" customWidth="1"/>
    <col min="4" max="4" width="20.85546875" style="166" customWidth="1"/>
    <col min="5" max="5" width="0.5703125" style="166" customWidth="1"/>
    <col min="6" max="6" width="8.42578125" style="166" customWidth="1"/>
    <col min="7" max="7" width="0.42578125" style="166" customWidth="1"/>
    <col min="8" max="8" width="9.28515625" style="166" customWidth="1"/>
    <col min="9" max="9" width="9.7109375" style="166" customWidth="1"/>
    <col min="10" max="10" width="9.42578125" style="166" customWidth="1"/>
    <col min="11" max="13" width="9.28515625" style="166" customWidth="1"/>
    <col min="14" max="14" width="8.85546875" style="166" customWidth="1"/>
    <col min="15" max="15" width="2.5703125" style="166" customWidth="1"/>
    <col min="16" max="16" width="1" style="166" customWidth="1"/>
    <col min="17" max="17" width="3.7109375" style="166" customWidth="1"/>
    <col min="18" max="16384" width="9.140625" style="166"/>
  </cols>
  <sheetData>
    <row r="1" spans="1:20" ht="13.5" customHeight="1">
      <c r="A1" s="165"/>
      <c r="B1" s="285"/>
      <c r="C1" s="285"/>
      <c r="D1" s="285"/>
      <c r="E1" s="274"/>
      <c r="F1" s="274"/>
      <c r="G1" s="274"/>
      <c r="H1" s="274"/>
      <c r="I1" s="274"/>
      <c r="J1" s="274"/>
      <c r="K1" s="274"/>
      <c r="L1" s="1614" t="s">
        <v>343</v>
      </c>
      <c r="M1" s="1614"/>
      <c r="N1" s="1614"/>
      <c r="O1" s="1614"/>
      <c r="P1" s="165"/>
      <c r="R1" s="240"/>
    </row>
    <row r="2" spans="1:20" ht="6" customHeight="1">
      <c r="A2" s="165"/>
      <c r="B2" s="286"/>
      <c r="C2" s="459"/>
      <c r="D2" s="459"/>
      <c r="E2" s="273"/>
      <c r="F2" s="273"/>
      <c r="G2" s="273"/>
      <c r="H2" s="273"/>
      <c r="I2" s="273"/>
      <c r="J2" s="273"/>
      <c r="K2" s="273"/>
      <c r="L2" s="273"/>
      <c r="M2" s="273"/>
      <c r="N2" s="167"/>
      <c r="O2" s="167"/>
      <c r="P2" s="165"/>
      <c r="R2" s="240"/>
    </row>
    <row r="3" spans="1:20" ht="13.5" customHeight="1" thickBot="1">
      <c r="A3" s="165"/>
      <c r="B3" s="287"/>
      <c r="C3" s="168"/>
      <c r="D3" s="168"/>
      <c r="E3" s="168"/>
      <c r="F3" s="167"/>
      <c r="G3" s="167"/>
      <c r="H3" s="167"/>
      <c r="I3" s="167"/>
      <c r="J3" s="167"/>
      <c r="K3" s="167"/>
      <c r="L3" s="639"/>
      <c r="M3" s="639"/>
      <c r="N3" s="639" t="s">
        <v>70</v>
      </c>
      <c r="O3" s="639"/>
      <c r="P3" s="639"/>
      <c r="R3" s="240"/>
    </row>
    <row r="4" spans="1:20" ht="15" customHeight="1" thickBot="1">
      <c r="A4" s="165"/>
      <c r="B4" s="287"/>
      <c r="C4" s="304" t="s">
        <v>317</v>
      </c>
      <c r="D4" s="308"/>
      <c r="E4" s="308"/>
      <c r="F4" s="308"/>
      <c r="G4" s="308"/>
      <c r="H4" s="308"/>
      <c r="I4" s="308"/>
      <c r="J4" s="308"/>
      <c r="K4" s="308"/>
      <c r="L4" s="308"/>
      <c r="M4" s="308"/>
      <c r="N4" s="309"/>
      <c r="O4" s="639"/>
      <c r="P4" s="639"/>
      <c r="R4" s="240"/>
    </row>
    <row r="5" spans="1:20" ht="7.5" customHeight="1">
      <c r="A5" s="165"/>
      <c r="B5" s="287"/>
      <c r="C5" s="1615" t="s">
        <v>85</v>
      </c>
      <c r="D5" s="1615"/>
      <c r="E5" s="167"/>
      <c r="F5" s="16"/>
      <c r="G5" s="167"/>
      <c r="H5" s="167"/>
      <c r="I5" s="167"/>
      <c r="J5" s="167"/>
      <c r="K5" s="167"/>
      <c r="L5" s="639"/>
      <c r="M5" s="639"/>
      <c r="N5" s="639"/>
      <c r="O5" s="639"/>
      <c r="P5" s="639"/>
      <c r="R5" s="240"/>
    </row>
    <row r="6" spans="1:20" ht="13.5" customHeight="1">
      <c r="A6" s="165"/>
      <c r="B6" s="287"/>
      <c r="C6" s="1616"/>
      <c r="D6" s="1616"/>
      <c r="E6" s="110">
        <v>1999</v>
      </c>
      <c r="F6" s="110"/>
      <c r="G6" s="167"/>
      <c r="H6" s="111">
        <v>2008</v>
      </c>
      <c r="I6" s="111">
        <v>2009</v>
      </c>
      <c r="J6" s="111">
        <v>2010</v>
      </c>
      <c r="K6" s="111">
        <v>2011</v>
      </c>
      <c r="L6" s="111">
        <v>2012</v>
      </c>
      <c r="M6" s="111">
        <v>2013</v>
      </c>
      <c r="N6" s="111">
        <v>2014</v>
      </c>
      <c r="O6" s="639"/>
      <c r="P6" s="639"/>
      <c r="R6" s="240"/>
    </row>
    <row r="7" spans="1:20" ht="2.25" customHeight="1">
      <c r="A7" s="165"/>
      <c r="B7" s="287"/>
      <c r="C7" s="112"/>
      <c r="D7" s="112"/>
      <c r="E7" s="16"/>
      <c r="F7" s="16"/>
      <c r="G7" s="167"/>
      <c r="H7" s="16"/>
      <c r="I7" s="16"/>
      <c r="J7" s="16"/>
      <c r="K7" s="16"/>
      <c r="L7" s="16"/>
      <c r="M7" s="16"/>
      <c r="N7" s="16"/>
      <c r="O7" s="639"/>
      <c r="P7" s="639"/>
      <c r="R7" s="240"/>
    </row>
    <row r="8" spans="1:20" ht="18.75" customHeight="1">
      <c r="A8" s="165"/>
      <c r="B8" s="287"/>
      <c r="C8" s="1617" t="s">
        <v>316</v>
      </c>
      <c r="D8" s="1617"/>
      <c r="E8" s="1617"/>
      <c r="F8" s="1617"/>
      <c r="G8" s="272"/>
      <c r="H8" s="1620">
        <v>426</v>
      </c>
      <c r="I8" s="1620">
        <v>450</v>
      </c>
      <c r="J8" s="1620">
        <v>475</v>
      </c>
      <c r="K8" s="1620">
        <v>485</v>
      </c>
      <c r="L8" s="1620">
        <v>485</v>
      </c>
      <c r="M8" s="1620">
        <v>485</v>
      </c>
      <c r="N8" s="1620">
        <v>505</v>
      </c>
      <c r="O8" s="244"/>
      <c r="P8" s="244"/>
      <c r="R8" s="245"/>
      <c r="S8" s="245"/>
      <c r="T8" s="245"/>
    </row>
    <row r="9" spans="1:20" ht="4.5" customHeight="1">
      <c r="A9" s="165"/>
      <c r="B9" s="287"/>
      <c r="C9" s="1617"/>
      <c r="D9" s="1617"/>
      <c r="E9" s="1617"/>
      <c r="F9" s="1617"/>
      <c r="G9" s="272"/>
      <c r="H9" s="1620"/>
      <c r="I9" s="1620"/>
      <c r="J9" s="1620"/>
      <c r="K9" s="1620"/>
      <c r="L9" s="1620"/>
      <c r="M9" s="1620"/>
      <c r="N9" s="1620"/>
      <c r="O9" s="244"/>
      <c r="P9" s="244"/>
      <c r="R9" s="240"/>
    </row>
    <row r="10" spans="1:20" s="171" customFormat="1" ht="10.5" customHeight="1">
      <c r="A10" s="169"/>
      <c r="B10" s="288"/>
      <c r="C10" s="1617"/>
      <c r="D10" s="1617"/>
      <c r="E10" s="1617"/>
      <c r="F10" s="1617"/>
      <c r="G10" s="307"/>
      <c r="H10" s="1620"/>
      <c r="I10" s="1620"/>
      <c r="J10" s="1620"/>
      <c r="K10" s="1620"/>
      <c r="L10" s="1620"/>
      <c r="M10" s="1620"/>
      <c r="N10" s="1620"/>
      <c r="O10" s="244"/>
      <c r="P10" s="244"/>
      <c r="R10" s="238"/>
    </row>
    <row r="11" spans="1:20" ht="31.5" customHeight="1">
      <c r="A11" s="165"/>
      <c r="B11" s="289"/>
      <c r="C11" s="243" t="s">
        <v>301</v>
      </c>
      <c r="D11" s="243"/>
      <c r="E11" s="239"/>
      <c r="F11" s="239"/>
      <c r="G11" s="242"/>
      <c r="H11" s="241" t="s">
        <v>300</v>
      </c>
      <c r="I11" s="241" t="s">
        <v>299</v>
      </c>
      <c r="J11" s="241" t="s">
        <v>298</v>
      </c>
      <c r="K11" s="241" t="s">
        <v>297</v>
      </c>
      <c r="L11" s="633" t="s">
        <v>361</v>
      </c>
      <c r="M11" s="633" t="s">
        <v>361</v>
      </c>
      <c r="N11" s="241" t="s">
        <v>450</v>
      </c>
      <c r="O11" s="241"/>
      <c r="P11" s="241"/>
      <c r="R11" s="240"/>
    </row>
    <row r="12" spans="1:20" s="171" customFormat="1" ht="18" customHeight="1">
      <c r="A12" s="169"/>
      <c r="B12" s="288"/>
      <c r="C12" s="172" t="s">
        <v>296</v>
      </c>
      <c r="D12" s="172"/>
      <c r="E12" s="239"/>
      <c r="F12" s="239"/>
      <c r="G12" s="170"/>
      <c r="H12" s="239" t="s">
        <v>295</v>
      </c>
      <c r="I12" s="239" t="s">
        <v>294</v>
      </c>
      <c r="J12" s="239" t="s">
        <v>293</v>
      </c>
      <c r="K12" s="239" t="s">
        <v>292</v>
      </c>
      <c r="L12" s="633" t="s">
        <v>361</v>
      </c>
      <c r="M12" s="633" t="s">
        <v>361</v>
      </c>
      <c r="N12" s="633" t="s">
        <v>451</v>
      </c>
      <c r="O12" s="239"/>
      <c r="P12" s="239"/>
      <c r="R12" s="238"/>
    </row>
    <row r="13" spans="1:20" ht="27.75" customHeight="1" thickBot="1">
      <c r="A13" s="165"/>
      <c r="B13" s="287"/>
      <c r="C13" s="641" t="s">
        <v>362</v>
      </c>
      <c r="D13" s="640"/>
      <c r="E13" s="167"/>
      <c r="F13" s="167"/>
      <c r="G13" s="167"/>
      <c r="H13" s="167"/>
      <c r="I13" s="167"/>
      <c r="J13" s="167"/>
      <c r="K13" s="167"/>
      <c r="L13" s="167"/>
      <c r="M13" s="167"/>
      <c r="N13" s="639"/>
      <c r="O13" s="167"/>
      <c r="P13" s="165"/>
    </row>
    <row r="14" spans="1:20" s="171" customFormat="1" ht="13.5" customHeight="1" thickBot="1">
      <c r="A14" s="169"/>
      <c r="B14" s="288"/>
      <c r="C14" s="304" t="s">
        <v>291</v>
      </c>
      <c r="D14" s="305"/>
      <c r="E14" s="305"/>
      <c r="F14" s="305"/>
      <c r="G14" s="305"/>
      <c r="H14" s="305"/>
      <c r="I14" s="305"/>
      <c r="J14" s="305"/>
      <c r="K14" s="305"/>
      <c r="L14" s="305"/>
      <c r="M14" s="305"/>
      <c r="N14" s="306"/>
      <c r="O14" s="167"/>
      <c r="P14" s="165"/>
      <c r="Q14" s="166"/>
      <c r="R14" s="166"/>
      <c r="S14" s="166"/>
      <c r="T14" s="166"/>
    </row>
    <row r="15" spans="1:20" ht="7.5" customHeight="1">
      <c r="A15" s="165"/>
      <c r="B15" s="287"/>
      <c r="C15" s="1618" t="s">
        <v>288</v>
      </c>
      <c r="D15" s="1618"/>
      <c r="E15" s="173"/>
      <c r="F15" s="173"/>
      <c r="G15" s="113"/>
      <c r="H15" s="174"/>
      <c r="I15" s="174"/>
      <c r="J15" s="174"/>
      <c r="K15" s="174"/>
      <c r="L15" s="174"/>
      <c r="M15" s="174"/>
      <c r="N15" s="174"/>
      <c r="O15" s="167"/>
      <c r="P15" s="165"/>
    </row>
    <row r="16" spans="1:20" ht="13.5" customHeight="1">
      <c r="A16" s="165"/>
      <c r="B16" s="287"/>
      <c r="C16" s="1619"/>
      <c r="D16" s="1619"/>
      <c r="E16" s="173"/>
      <c r="F16" s="173"/>
      <c r="G16" s="113"/>
      <c r="H16" s="1613">
        <v>2011</v>
      </c>
      <c r="I16" s="1613"/>
      <c r="J16" s="1613">
        <v>2012</v>
      </c>
      <c r="K16" s="1613"/>
      <c r="L16" s="1613">
        <v>2013</v>
      </c>
      <c r="M16" s="1613"/>
      <c r="N16" s="1087">
        <v>2014</v>
      </c>
      <c r="O16" s="167"/>
      <c r="P16" s="165"/>
    </row>
    <row r="17" spans="1:19" ht="12.75" customHeight="1">
      <c r="A17" s="165"/>
      <c r="B17" s="287"/>
      <c r="C17" s="173"/>
      <c r="D17" s="173"/>
      <c r="E17" s="173"/>
      <c r="F17" s="173"/>
      <c r="G17" s="113"/>
      <c r="H17" s="1089" t="s">
        <v>87</v>
      </c>
      <c r="I17" s="803" t="s">
        <v>86</v>
      </c>
      <c r="J17" s="802" t="s">
        <v>87</v>
      </c>
      <c r="K17" s="543" t="s">
        <v>86</v>
      </c>
      <c r="L17" s="802" t="s">
        <v>87</v>
      </c>
      <c r="M17" s="543" t="s">
        <v>86</v>
      </c>
      <c r="N17" s="1093" t="s">
        <v>87</v>
      </c>
      <c r="O17" s="167"/>
      <c r="P17" s="165"/>
    </row>
    <row r="18" spans="1:19" ht="4.5" customHeight="1">
      <c r="A18" s="165"/>
      <c r="B18" s="287"/>
      <c r="C18" s="173"/>
      <c r="D18" s="173"/>
      <c r="E18" s="173"/>
      <c r="F18" s="173"/>
      <c r="G18" s="113"/>
      <c r="H18" s="463"/>
      <c r="I18" s="463"/>
      <c r="J18" s="463"/>
      <c r="K18" s="463"/>
      <c r="L18" s="463"/>
      <c r="M18" s="463"/>
      <c r="N18" s="463"/>
      <c r="O18" s="174"/>
      <c r="P18" s="165"/>
    </row>
    <row r="19" spans="1:19" ht="15" customHeight="1">
      <c r="A19" s="165"/>
      <c r="B19" s="287"/>
      <c r="C19" s="266" t="s">
        <v>315</v>
      </c>
      <c r="D19" s="301"/>
      <c r="E19" s="294"/>
      <c r="F19" s="294"/>
      <c r="G19" s="303"/>
      <c r="H19" s="300">
        <v>962.93</v>
      </c>
      <c r="I19" s="300">
        <v>971.52</v>
      </c>
      <c r="J19" s="635">
        <v>950.38</v>
      </c>
      <c r="K19" s="635">
        <v>962.38</v>
      </c>
      <c r="L19" s="635">
        <v>962.96</v>
      </c>
      <c r="M19" s="635">
        <v>958.81</v>
      </c>
      <c r="N19" s="635">
        <v>948.81</v>
      </c>
      <c r="O19" s="174"/>
      <c r="P19" s="165"/>
    </row>
    <row r="20" spans="1:19" ht="13.5" customHeight="1">
      <c r="A20" s="165"/>
      <c r="B20" s="287"/>
      <c r="C20" s="644" t="s">
        <v>72</v>
      </c>
      <c r="D20" s="175"/>
      <c r="E20" s="173"/>
      <c r="F20" s="173"/>
      <c r="G20" s="113"/>
      <c r="H20" s="216">
        <v>1051.9000000000001</v>
      </c>
      <c r="I20" s="216">
        <v>1053.68</v>
      </c>
      <c r="J20" s="636">
        <v>1033.26</v>
      </c>
      <c r="K20" s="636">
        <v>1043.17</v>
      </c>
      <c r="L20" s="636">
        <v>1043.8499999999999</v>
      </c>
      <c r="M20" s="636">
        <v>1037.9100000000001</v>
      </c>
      <c r="N20" s="636">
        <v>1026.22</v>
      </c>
      <c r="O20" s="174"/>
      <c r="P20" s="165"/>
    </row>
    <row r="21" spans="1:19" ht="13.5" customHeight="1">
      <c r="A21" s="165"/>
      <c r="B21" s="287"/>
      <c r="C21" s="644" t="s">
        <v>71</v>
      </c>
      <c r="D21" s="175"/>
      <c r="E21" s="173"/>
      <c r="F21" s="173"/>
      <c r="G21" s="113"/>
      <c r="H21" s="216">
        <v>842</v>
      </c>
      <c r="I21" s="216">
        <v>858.3</v>
      </c>
      <c r="J21" s="636">
        <v>839.63</v>
      </c>
      <c r="K21" s="636">
        <v>856.25</v>
      </c>
      <c r="L21" s="636">
        <v>857.33</v>
      </c>
      <c r="M21" s="636">
        <v>853.8</v>
      </c>
      <c r="N21" s="636">
        <v>846.54</v>
      </c>
      <c r="O21" s="174"/>
      <c r="P21" s="165"/>
    </row>
    <row r="22" spans="1:19" ht="6.75" customHeight="1">
      <c r="A22" s="165"/>
      <c r="B22" s="287"/>
      <c r="C22" s="209"/>
      <c r="D22" s="175"/>
      <c r="E22" s="173"/>
      <c r="F22" s="173"/>
      <c r="G22" s="113"/>
      <c r="H22" s="113"/>
      <c r="I22" s="113"/>
      <c r="J22" s="645"/>
      <c r="K22" s="645"/>
      <c r="L22" s="645"/>
      <c r="M22" s="645"/>
      <c r="N22" s="645"/>
      <c r="O22" s="174"/>
      <c r="P22" s="165"/>
    </row>
    <row r="23" spans="1:19" ht="15" customHeight="1">
      <c r="A23" s="165"/>
      <c r="B23" s="287"/>
      <c r="C23" s="266" t="s">
        <v>314</v>
      </c>
      <c r="D23" s="301"/>
      <c r="E23" s="294"/>
      <c r="F23" s="294"/>
      <c r="G23" s="299"/>
      <c r="H23" s="300">
        <v>1134.44</v>
      </c>
      <c r="I23" s="300">
        <v>1142.5999999999999</v>
      </c>
      <c r="J23" s="635">
        <v>1114.97</v>
      </c>
      <c r="K23" s="635">
        <v>1123.5</v>
      </c>
      <c r="L23" s="635">
        <v>1124.83</v>
      </c>
      <c r="M23" s="635">
        <v>1125.5899999999999</v>
      </c>
      <c r="N23" s="635">
        <v>1121.0899999999999</v>
      </c>
      <c r="O23" s="174"/>
      <c r="P23" s="165"/>
      <c r="S23" s="884"/>
    </row>
    <row r="24" spans="1:19" s="177" customFormat="1" ht="13.5" customHeight="1">
      <c r="A24" s="176"/>
      <c r="B24" s="290"/>
      <c r="C24" s="644" t="s">
        <v>72</v>
      </c>
      <c r="D24" s="175"/>
      <c r="E24" s="173"/>
      <c r="F24" s="173"/>
      <c r="G24" s="113"/>
      <c r="H24" s="216">
        <v>1253.2</v>
      </c>
      <c r="I24" s="216">
        <v>1254.07</v>
      </c>
      <c r="J24" s="636">
        <v>1226.07</v>
      </c>
      <c r="K24" s="636">
        <v>1231.47</v>
      </c>
      <c r="L24" s="636">
        <v>1232.1199999999999</v>
      </c>
      <c r="M24" s="636">
        <v>1233.47</v>
      </c>
      <c r="N24" s="636">
        <v>1229.25</v>
      </c>
      <c r="O24" s="173"/>
      <c r="P24" s="176"/>
    </row>
    <row r="25" spans="1:19" s="177" customFormat="1" ht="13.5" customHeight="1">
      <c r="A25" s="176"/>
      <c r="B25" s="290"/>
      <c r="C25" s="644" t="s">
        <v>71</v>
      </c>
      <c r="D25" s="175"/>
      <c r="E25" s="173"/>
      <c r="F25" s="173"/>
      <c r="G25" s="113"/>
      <c r="H25" s="216">
        <v>973</v>
      </c>
      <c r="I25" s="216">
        <v>988.98</v>
      </c>
      <c r="J25" s="636">
        <v>966.48</v>
      </c>
      <c r="K25" s="636">
        <v>981.64</v>
      </c>
      <c r="L25" s="636">
        <v>984.61</v>
      </c>
      <c r="M25" s="636">
        <v>982.36</v>
      </c>
      <c r="N25" s="636">
        <v>978.2</v>
      </c>
      <c r="O25" s="173"/>
      <c r="P25" s="176"/>
      <c r="S25" s="883"/>
    </row>
    <row r="26" spans="1:19" ht="6.75" customHeight="1">
      <c r="A26" s="165"/>
      <c r="B26" s="287"/>
      <c r="C26" s="544"/>
      <c r="D26" s="175"/>
      <c r="E26" s="173"/>
      <c r="F26" s="173"/>
      <c r="G26" s="113"/>
      <c r="H26" s="113"/>
      <c r="I26" s="113"/>
      <c r="J26" s="645"/>
      <c r="K26" s="645"/>
      <c r="L26" s="645"/>
      <c r="M26" s="645"/>
      <c r="N26" s="645"/>
      <c r="O26" s="174"/>
      <c r="P26" s="165"/>
    </row>
    <row r="27" spans="1:19" ht="15" customHeight="1">
      <c r="A27" s="165"/>
      <c r="B27" s="287"/>
      <c r="C27" s="266" t="s">
        <v>313</v>
      </c>
      <c r="D27" s="301"/>
      <c r="E27" s="294"/>
      <c r="F27" s="294"/>
      <c r="G27" s="302"/>
      <c r="H27" s="637">
        <f t="shared" ref="H27:L27" si="0">H19/H23*100</f>
        <v>84.881527449666777</v>
      </c>
      <c r="I27" s="637">
        <f t="shared" si="0"/>
        <v>85.027131104498523</v>
      </c>
      <c r="J27" s="637">
        <f t="shared" si="0"/>
        <v>85.238167843080987</v>
      </c>
      <c r="K27" s="637">
        <f t="shared" si="0"/>
        <v>85.659101023586999</v>
      </c>
      <c r="L27" s="637">
        <f t="shared" si="0"/>
        <v>85.609380973124843</v>
      </c>
      <c r="M27" s="637">
        <f>+M19/M23*100</f>
        <v>85.182881866398958</v>
      </c>
      <c r="N27" s="637">
        <f>+N19/N23*100</f>
        <v>84.632812709059934</v>
      </c>
      <c r="O27" s="174"/>
      <c r="P27" s="165"/>
    </row>
    <row r="28" spans="1:19" ht="13.5" customHeight="1">
      <c r="A28" s="165"/>
      <c r="B28" s="287"/>
      <c r="C28" s="644" t="s">
        <v>72</v>
      </c>
      <c r="D28" s="175"/>
      <c r="E28" s="173"/>
      <c r="F28" s="173"/>
      <c r="G28" s="237"/>
      <c r="H28" s="871">
        <f t="shared" ref="H28:L28" si="1">H20/H24*100</f>
        <v>83.937120970315988</v>
      </c>
      <c r="I28" s="871">
        <f t="shared" si="1"/>
        <v>84.020828183434745</v>
      </c>
      <c r="J28" s="871">
        <f t="shared" si="1"/>
        <v>84.274144216888118</v>
      </c>
      <c r="K28" s="871">
        <f t="shared" si="1"/>
        <v>84.709331124590932</v>
      </c>
      <c r="L28" s="871">
        <f t="shared" si="1"/>
        <v>84.719832483848975</v>
      </c>
      <c r="M28" s="871">
        <f t="shared" ref="M28:M29" si="2">+M20/M24*100</f>
        <v>84.145540629281626</v>
      </c>
      <c r="N28" s="871">
        <f t="shared" ref="N28" si="3">+N20/N24*100</f>
        <v>83.483424852552375</v>
      </c>
      <c r="O28" s="174"/>
      <c r="P28" s="165"/>
    </row>
    <row r="29" spans="1:19" ht="13.5" customHeight="1">
      <c r="A29" s="165"/>
      <c r="B29" s="287"/>
      <c r="C29" s="644" t="s">
        <v>71</v>
      </c>
      <c r="D29" s="175"/>
      <c r="E29" s="173"/>
      <c r="F29" s="173"/>
      <c r="G29" s="237"/>
      <c r="H29" s="871">
        <f t="shared" ref="H29:L29" si="4">H21/H25*100</f>
        <v>86.536485097636174</v>
      </c>
      <c r="I29" s="871">
        <f t="shared" si="4"/>
        <v>86.786385973427159</v>
      </c>
      <c r="J29" s="871">
        <f t="shared" si="4"/>
        <v>86.875051734127979</v>
      </c>
      <c r="K29" s="871">
        <f t="shared" si="4"/>
        <v>87.226478138625168</v>
      </c>
      <c r="L29" s="871">
        <f t="shared" si="4"/>
        <v>87.073054305765737</v>
      </c>
      <c r="M29" s="871">
        <f t="shared" si="2"/>
        <v>86.913147929475954</v>
      </c>
      <c r="N29" s="871">
        <f t="shared" ref="N29" si="5">+N21/N25*100</f>
        <v>86.540584747495402</v>
      </c>
      <c r="O29" s="174"/>
      <c r="P29" s="165"/>
    </row>
    <row r="30" spans="1:19" ht="6.75" customHeight="1">
      <c r="A30" s="165"/>
      <c r="B30" s="287"/>
      <c r="C30" s="209"/>
      <c r="D30" s="175"/>
      <c r="E30" s="173"/>
      <c r="F30" s="173"/>
      <c r="G30" s="236"/>
      <c r="H30" s="235"/>
      <c r="I30" s="235"/>
      <c r="J30" s="638"/>
      <c r="K30" s="638"/>
      <c r="L30" s="638"/>
      <c r="M30" s="637"/>
      <c r="N30" s="637"/>
      <c r="O30" s="174"/>
      <c r="P30" s="165"/>
    </row>
    <row r="31" spans="1:19" ht="23.25" customHeight="1">
      <c r="A31" s="165"/>
      <c r="B31" s="287"/>
      <c r="C31" s="1601" t="s">
        <v>312</v>
      </c>
      <c r="D31" s="1601"/>
      <c r="E31" s="1601"/>
      <c r="F31" s="1601"/>
      <c r="G31" s="299"/>
      <c r="H31" s="300">
        <v>10.9</v>
      </c>
      <c r="I31" s="300">
        <v>11.3</v>
      </c>
      <c r="J31" s="635">
        <v>12.7</v>
      </c>
      <c r="K31" s="635">
        <v>12.9</v>
      </c>
      <c r="L31" s="635">
        <v>11.7</v>
      </c>
      <c r="M31" s="635">
        <v>12</v>
      </c>
      <c r="N31" s="635">
        <v>12.9</v>
      </c>
      <c r="O31" s="174"/>
      <c r="P31" s="165"/>
    </row>
    <row r="32" spans="1:19" ht="13.5" customHeight="1">
      <c r="A32" s="176"/>
      <c r="B32" s="290"/>
      <c r="C32" s="644" t="s">
        <v>290</v>
      </c>
      <c r="D32" s="175"/>
      <c r="E32" s="173"/>
      <c r="F32" s="173"/>
      <c r="G32" s="113"/>
      <c r="H32" s="216">
        <v>8.1</v>
      </c>
      <c r="I32" s="216">
        <v>8.3000000000000007</v>
      </c>
      <c r="J32" s="636">
        <v>10</v>
      </c>
      <c r="K32" s="636">
        <v>10.1</v>
      </c>
      <c r="L32" s="636">
        <v>9.1999999999999993</v>
      </c>
      <c r="M32" s="636">
        <v>8.6999999999999993</v>
      </c>
      <c r="N32" s="636">
        <v>9.4</v>
      </c>
      <c r="P32" s="165"/>
    </row>
    <row r="33" spans="1:18" ht="13.5" customHeight="1">
      <c r="A33" s="165"/>
      <c r="B33" s="287"/>
      <c r="C33" s="644" t="s">
        <v>289</v>
      </c>
      <c r="D33" s="175"/>
      <c r="E33" s="173"/>
      <c r="F33" s="173"/>
      <c r="G33" s="113"/>
      <c r="H33" s="216">
        <v>14.7</v>
      </c>
      <c r="I33" s="216">
        <v>15.3</v>
      </c>
      <c r="J33" s="636">
        <v>16.399999999999999</v>
      </c>
      <c r="K33" s="636">
        <v>16.600000000000001</v>
      </c>
      <c r="L33" s="636">
        <v>15.1</v>
      </c>
      <c r="M33" s="636">
        <v>16.5</v>
      </c>
      <c r="N33" s="636">
        <v>17.5</v>
      </c>
      <c r="O33" s="174"/>
      <c r="P33" s="165"/>
      <c r="R33" s="228"/>
    </row>
    <row r="34" spans="1:18" ht="22.5" customHeight="1" thickBot="1">
      <c r="A34" s="165"/>
      <c r="B34" s="287"/>
      <c r="C34" s="209"/>
      <c r="D34" s="175"/>
      <c r="E34" s="173"/>
      <c r="F34" s="173"/>
      <c r="G34" s="1611"/>
      <c r="H34" s="1611"/>
      <c r="I34" s="1611"/>
      <c r="J34" s="1611"/>
      <c r="K34" s="1611"/>
      <c r="L34" s="1611"/>
      <c r="M34" s="1612"/>
      <c r="N34" s="1612"/>
      <c r="O34" s="174"/>
      <c r="P34" s="165"/>
    </row>
    <row r="35" spans="1:18" ht="30.75" customHeight="1" thickBot="1">
      <c r="A35" s="165"/>
      <c r="B35" s="287"/>
      <c r="C35" s="1603" t="s">
        <v>311</v>
      </c>
      <c r="D35" s="1604"/>
      <c r="E35" s="1604"/>
      <c r="F35" s="1604"/>
      <c r="G35" s="1604"/>
      <c r="H35" s="1604"/>
      <c r="I35" s="1604"/>
      <c r="J35" s="1604"/>
      <c r="K35" s="1604"/>
      <c r="L35" s="1604"/>
      <c r="M35" s="1604"/>
      <c r="N35" s="1605"/>
      <c r="O35" s="226"/>
      <c r="P35" s="165"/>
      <c r="Q35" s="180"/>
    </row>
    <row r="36" spans="1:18" ht="7.5" customHeight="1">
      <c r="A36" s="165"/>
      <c r="B36" s="287"/>
      <c r="C36" s="1606" t="s">
        <v>288</v>
      </c>
      <c r="D36" s="1606"/>
      <c r="E36" s="230"/>
      <c r="F36" s="229"/>
      <c r="G36" s="178"/>
      <c r="H36" s="181"/>
      <c r="I36" s="181"/>
      <c r="J36" s="181"/>
      <c r="K36" s="181"/>
      <c r="L36" s="181"/>
      <c r="M36" s="181"/>
      <c r="N36" s="181"/>
      <c r="O36" s="226"/>
      <c r="P36" s="165"/>
      <c r="Q36" s="180"/>
    </row>
    <row r="37" spans="1:18" ht="36" customHeight="1">
      <c r="A37" s="165"/>
      <c r="B37" s="287"/>
      <c r="C37" s="1607"/>
      <c r="D37" s="1607"/>
      <c r="E37" s="233"/>
      <c r="F37" s="233"/>
      <c r="G37" s="233"/>
      <c r="H37" s="233"/>
      <c r="I37" s="1608" t="s">
        <v>287</v>
      </c>
      <c r="J37" s="1608"/>
      <c r="K37" s="1609" t="s">
        <v>286</v>
      </c>
      <c r="L37" s="1610"/>
      <c r="M37" s="1609" t="s">
        <v>285</v>
      </c>
      <c r="N37" s="1608"/>
      <c r="O37" s="226"/>
      <c r="P37" s="165"/>
      <c r="Q37" s="234"/>
    </row>
    <row r="38" spans="1:18" s="171" customFormat="1" ht="25.5" customHeight="1">
      <c r="A38" s="169"/>
      <c r="B38" s="288"/>
      <c r="C38" s="233"/>
      <c r="D38" s="233"/>
      <c r="E38" s="233"/>
      <c r="F38" s="233"/>
      <c r="G38" s="233"/>
      <c r="H38" s="233"/>
      <c r="I38" s="1088" t="s">
        <v>480</v>
      </c>
      <c r="J38" s="1088" t="s">
        <v>481</v>
      </c>
      <c r="K38" s="1088" t="s">
        <v>480</v>
      </c>
      <c r="L38" s="1088" t="s">
        <v>481</v>
      </c>
      <c r="M38" s="1088" t="s">
        <v>480</v>
      </c>
      <c r="N38" s="1088" t="s">
        <v>481</v>
      </c>
      <c r="O38" s="232"/>
      <c r="P38" s="169"/>
      <c r="Q38" s="231"/>
    </row>
    <row r="39" spans="1:18" ht="15" customHeight="1">
      <c r="A39" s="165"/>
      <c r="B39" s="287"/>
      <c r="C39" s="266" t="s">
        <v>68</v>
      </c>
      <c r="D39" s="293"/>
      <c r="E39" s="294"/>
      <c r="F39" s="295"/>
      <c r="G39" s="296"/>
      <c r="H39" s="297"/>
      <c r="I39" s="298">
        <v>958.81</v>
      </c>
      <c r="J39" s="298">
        <v>948.81</v>
      </c>
      <c r="K39" s="298">
        <v>1125.5899999999999</v>
      </c>
      <c r="L39" s="298">
        <v>1121.0899999999999</v>
      </c>
      <c r="M39" s="1090">
        <v>12</v>
      </c>
      <c r="N39" s="1090">
        <v>12.9</v>
      </c>
      <c r="O39" s="226"/>
      <c r="P39" s="165"/>
      <c r="Q39" s="180"/>
      <c r="R39" s="171"/>
    </row>
    <row r="40" spans="1:18" ht="13.5" customHeight="1">
      <c r="A40" s="165"/>
      <c r="B40" s="287"/>
      <c r="C40" s="128" t="s">
        <v>284</v>
      </c>
      <c r="D40" s="247"/>
      <c r="E40" s="247"/>
      <c r="F40" s="247"/>
      <c r="G40" s="247"/>
      <c r="H40" s="247"/>
      <c r="I40" s="216">
        <v>904.65</v>
      </c>
      <c r="J40" s="216">
        <v>879.28</v>
      </c>
      <c r="K40" s="216">
        <v>1144.8699999999999</v>
      </c>
      <c r="L40" s="216">
        <v>1073.47</v>
      </c>
      <c r="M40" s="1091">
        <v>7</v>
      </c>
      <c r="N40" s="1091">
        <v>9.4</v>
      </c>
      <c r="O40" s="226"/>
      <c r="P40" s="165"/>
      <c r="Q40" s="180"/>
      <c r="R40" s="171"/>
    </row>
    <row r="41" spans="1:18" ht="13.5" customHeight="1">
      <c r="A41" s="165"/>
      <c r="B41" s="287"/>
      <c r="C41" s="128" t="s">
        <v>283</v>
      </c>
      <c r="D41" s="247"/>
      <c r="E41" s="247"/>
      <c r="F41" s="247"/>
      <c r="G41" s="247"/>
      <c r="H41" s="247"/>
      <c r="I41" s="216">
        <v>877.52</v>
      </c>
      <c r="J41" s="216">
        <v>878.17</v>
      </c>
      <c r="K41" s="216">
        <v>1031.8</v>
      </c>
      <c r="L41" s="216">
        <v>1020.84</v>
      </c>
      <c r="M41" s="1091">
        <v>13.3</v>
      </c>
      <c r="N41" s="1091">
        <v>14.7</v>
      </c>
      <c r="O41" s="226"/>
      <c r="P41" s="165"/>
      <c r="Q41" s="180"/>
      <c r="R41" s="171"/>
    </row>
    <row r="42" spans="1:18" ht="13.5" customHeight="1">
      <c r="A42" s="165"/>
      <c r="B42" s="287"/>
      <c r="C42" s="128" t="s">
        <v>282</v>
      </c>
      <c r="D42" s="227"/>
      <c r="E42" s="227"/>
      <c r="F42" s="227"/>
      <c r="G42" s="227"/>
      <c r="H42" s="227"/>
      <c r="I42" s="179">
        <v>1944.36</v>
      </c>
      <c r="J42" s="179">
        <v>1983</v>
      </c>
      <c r="K42" s="179">
        <v>2782.63</v>
      </c>
      <c r="L42" s="179">
        <v>2897.03</v>
      </c>
      <c r="M42" s="181">
        <v>0</v>
      </c>
      <c r="N42" s="181">
        <v>0</v>
      </c>
      <c r="O42" s="226"/>
      <c r="P42" s="165"/>
      <c r="Q42" s="180"/>
      <c r="R42" s="171"/>
    </row>
    <row r="43" spans="1:18" ht="13.5" customHeight="1">
      <c r="A43" s="165"/>
      <c r="B43" s="287"/>
      <c r="C43" s="128" t="s">
        <v>281</v>
      </c>
      <c r="D43" s="227"/>
      <c r="E43" s="227"/>
      <c r="F43" s="227"/>
      <c r="G43" s="227"/>
      <c r="H43" s="227"/>
      <c r="I43" s="216">
        <v>964.54</v>
      </c>
      <c r="J43" s="216">
        <v>952.45</v>
      </c>
      <c r="K43" s="216">
        <v>1176.67</v>
      </c>
      <c r="L43" s="216">
        <v>1158.1099999999999</v>
      </c>
      <c r="M43" s="1091">
        <v>8.6</v>
      </c>
      <c r="N43" s="1091">
        <v>8</v>
      </c>
      <c r="O43" s="226"/>
      <c r="P43" s="165"/>
      <c r="Q43" s="180"/>
      <c r="R43" s="171"/>
    </row>
    <row r="44" spans="1:18" ht="13.5" customHeight="1">
      <c r="A44" s="165"/>
      <c r="B44" s="287"/>
      <c r="C44" s="128" t="s">
        <v>280</v>
      </c>
      <c r="D44" s="227"/>
      <c r="E44" s="227"/>
      <c r="F44" s="227"/>
      <c r="G44" s="227"/>
      <c r="H44" s="227"/>
      <c r="I44" s="179">
        <v>875.21</v>
      </c>
      <c r="J44" s="179">
        <v>851.46</v>
      </c>
      <c r="K44" s="179">
        <v>998.3</v>
      </c>
      <c r="L44" s="179">
        <v>965.99</v>
      </c>
      <c r="M44" s="181">
        <v>10.5</v>
      </c>
      <c r="N44" s="181">
        <v>11.8</v>
      </c>
      <c r="O44" s="226"/>
      <c r="P44" s="165"/>
      <c r="Q44" s="180"/>
      <c r="R44" s="171"/>
    </row>
    <row r="45" spans="1:18" ht="13.5" customHeight="1">
      <c r="A45" s="165"/>
      <c r="B45" s="287"/>
      <c r="C45" s="128" t="s">
        <v>358</v>
      </c>
      <c r="D45" s="227"/>
      <c r="E45" s="227"/>
      <c r="F45" s="227"/>
      <c r="G45" s="227"/>
      <c r="H45" s="227"/>
      <c r="I45" s="216">
        <v>948.39</v>
      </c>
      <c r="J45" s="216">
        <v>911.16</v>
      </c>
      <c r="K45" s="216">
        <v>1089.3</v>
      </c>
      <c r="L45" s="216">
        <v>1059.51</v>
      </c>
      <c r="M45" s="1091">
        <v>12.3</v>
      </c>
      <c r="N45" s="1091">
        <v>13.9</v>
      </c>
      <c r="O45" s="226"/>
      <c r="P45" s="165"/>
      <c r="Q45" s="180"/>
      <c r="R45" s="171"/>
    </row>
    <row r="46" spans="1:18" ht="13.5" customHeight="1">
      <c r="A46" s="165"/>
      <c r="B46" s="287"/>
      <c r="C46" s="128" t="s">
        <v>279</v>
      </c>
      <c r="D46" s="128"/>
      <c r="E46" s="128"/>
      <c r="F46" s="128"/>
      <c r="G46" s="128"/>
      <c r="H46" s="128"/>
      <c r="I46" s="634">
        <v>1108.7</v>
      </c>
      <c r="J46" s="634">
        <v>1120.72</v>
      </c>
      <c r="K46" s="634">
        <v>1493.04</v>
      </c>
      <c r="L46" s="634">
        <v>1566.13</v>
      </c>
      <c r="M46" s="1092">
        <v>4.5999999999999996</v>
      </c>
      <c r="N46" s="1092">
        <v>4.4000000000000004</v>
      </c>
      <c r="O46" s="226"/>
      <c r="P46" s="165"/>
      <c r="Q46" s="180"/>
      <c r="R46" s="171"/>
    </row>
    <row r="47" spans="1:18" ht="13.5" customHeight="1">
      <c r="A47" s="165"/>
      <c r="B47" s="287"/>
      <c r="C47" s="128" t="s">
        <v>278</v>
      </c>
      <c r="D47" s="227"/>
      <c r="E47" s="227"/>
      <c r="F47" s="227"/>
      <c r="G47" s="227"/>
      <c r="H47" s="227"/>
      <c r="I47" s="216">
        <v>704.72</v>
      </c>
      <c r="J47" s="216">
        <v>695.91</v>
      </c>
      <c r="K47" s="216">
        <v>760.46</v>
      </c>
      <c r="L47" s="216">
        <v>751.89</v>
      </c>
      <c r="M47" s="1091">
        <v>21</v>
      </c>
      <c r="N47" s="1091">
        <v>20.9</v>
      </c>
      <c r="O47" s="226"/>
      <c r="P47" s="165"/>
      <c r="Q47" s="180"/>
      <c r="R47" s="171"/>
    </row>
    <row r="48" spans="1:18" ht="13.5" customHeight="1">
      <c r="A48" s="165"/>
      <c r="B48" s="287"/>
      <c r="C48" s="128" t="s">
        <v>277</v>
      </c>
      <c r="D48" s="227"/>
      <c r="E48" s="227"/>
      <c r="F48" s="227"/>
      <c r="G48" s="227"/>
      <c r="H48" s="227"/>
      <c r="I48" s="179">
        <v>1647</v>
      </c>
      <c r="J48" s="179">
        <v>1626.81</v>
      </c>
      <c r="K48" s="179">
        <v>1953.47</v>
      </c>
      <c r="L48" s="179">
        <v>1914.8</v>
      </c>
      <c r="M48" s="181">
        <v>2.4</v>
      </c>
      <c r="N48" s="181">
        <v>1.9</v>
      </c>
      <c r="O48" s="226"/>
      <c r="P48" s="165"/>
      <c r="Q48" s="180"/>
      <c r="R48" s="171"/>
    </row>
    <row r="49" spans="1:19" ht="13.5" customHeight="1">
      <c r="A49" s="165"/>
      <c r="B49" s="287"/>
      <c r="C49" s="128" t="s">
        <v>276</v>
      </c>
      <c r="D49" s="227"/>
      <c r="E49" s="227"/>
      <c r="F49" s="227"/>
      <c r="G49" s="227"/>
      <c r="H49" s="227"/>
      <c r="I49" s="216">
        <v>1659.27</v>
      </c>
      <c r="J49" s="216">
        <v>1641.06</v>
      </c>
      <c r="K49" s="216">
        <v>2249.0300000000002</v>
      </c>
      <c r="L49" s="216">
        <v>2348.75</v>
      </c>
      <c r="M49" s="1091">
        <v>0.6</v>
      </c>
      <c r="N49" s="1091">
        <v>0.4</v>
      </c>
      <c r="O49" s="226"/>
      <c r="P49" s="165"/>
      <c r="Q49" s="180"/>
      <c r="R49" s="171"/>
      <c r="S49" s="228"/>
    </row>
    <row r="50" spans="1:19" ht="13.5" customHeight="1">
      <c r="A50" s="165"/>
      <c r="B50" s="287"/>
      <c r="C50" s="128" t="s">
        <v>275</v>
      </c>
      <c r="D50" s="227"/>
      <c r="E50" s="227"/>
      <c r="F50" s="227"/>
      <c r="G50" s="227"/>
      <c r="H50" s="227"/>
      <c r="I50" s="179">
        <v>1042.5899999999999</v>
      </c>
      <c r="J50" s="179">
        <v>1063.26</v>
      </c>
      <c r="K50" s="179">
        <v>1148.27</v>
      </c>
      <c r="L50" s="179">
        <v>1166.6400000000001</v>
      </c>
      <c r="M50" s="181">
        <v>10.7</v>
      </c>
      <c r="N50" s="181">
        <v>10.8</v>
      </c>
      <c r="O50" s="226"/>
      <c r="P50" s="165"/>
      <c r="Q50" s="180"/>
      <c r="R50" s="171"/>
    </row>
    <row r="51" spans="1:19" ht="13.5" customHeight="1">
      <c r="A51" s="165"/>
      <c r="B51" s="287"/>
      <c r="C51" s="128" t="s">
        <v>274</v>
      </c>
      <c r="D51" s="227"/>
      <c r="E51" s="227"/>
      <c r="F51" s="227"/>
      <c r="G51" s="227"/>
      <c r="H51" s="227"/>
      <c r="I51" s="216">
        <v>1337.79</v>
      </c>
      <c r="J51" s="216">
        <v>1339.21</v>
      </c>
      <c r="K51" s="216">
        <v>1487.74</v>
      </c>
      <c r="L51" s="216">
        <v>1501.71</v>
      </c>
      <c r="M51" s="1091">
        <v>4</v>
      </c>
      <c r="N51" s="1091">
        <v>5.7</v>
      </c>
      <c r="O51" s="226"/>
      <c r="P51" s="165"/>
      <c r="Q51" s="180"/>
      <c r="R51" s="171"/>
    </row>
    <row r="52" spans="1:19" ht="13.5" customHeight="1">
      <c r="A52" s="165"/>
      <c r="B52" s="287"/>
      <c r="C52" s="128" t="s">
        <v>273</v>
      </c>
      <c r="D52" s="227"/>
      <c r="E52" s="227"/>
      <c r="F52" s="227"/>
      <c r="G52" s="227"/>
      <c r="H52" s="227"/>
      <c r="I52" s="179">
        <v>731.62</v>
      </c>
      <c r="J52" s="179">
        <v>734.19</v>
      </c>
      <c r="K52" s="179">
        <v>853.36</v>
      </c>
      <c r="L52" s="179">
        <v>852.43</v>
      </c>
      <c r="M52" s="181">
        <v>17.899999999999999</v>
      </c>
      <c r="N52" s="181">
        <v>17.3</v>
      </c>
      <c r="O52" s="226"/>
      <c r="P52" s="165"/>
      <c r="Q52" s="180"/>
      <c r="R52" s="171"/>
    </row>
    <row r="53" spans="1:19" ht="13.5" customHeight="1">
      <c r="A53" s="165"/>
      <c r="B53" s="287"/>
      <c r="C53" s="128" t="s">
        <v>272</v>
      </c>
      <c r="D53" s="227"/>
      <c r="E53" s="227"/>
      <c r="F53" s="227"/>
      <c r="G53" s="227"/>
      <c r="H53" s="227"/>
      <c r="I53" s="179">
        <v>1197.23</v>
      </c>
      <c r="J53" s="179">
        <v>1195.71</v>
      </c>
      <c r="K53" s="179">
        <v>1301.6199999999999</v>
      </c>
      <c r="L53" s="179">
        <v>1294.76</v>
      </c>
      <c r="M53" s="181">
        <v>3.5</v>
      </c>
      <c r="N53" s="181">
        <v>5.6</v>
      </c>
      <c r="O53" s="226"/>
      <c r="P53" s="165"/>
      <c r="Q53" s="180"/>
      <c r="R53" s="171"/>
    </row>
    <row r="54" spans="1:19" ht="13.5" customHeight="1">
      <c r="A54" s="165"/>
      <c r="B54" s="287"/>
      <c r="C54" s="128" t="s">
        <v>271</v>
      </c>
      <c r="D54" s="227"/>
      <c r="E54" s="227"/>
      <c r="F54" s="227"/>
      <c r="G54" s="227"/>
      <c r="H54" s="227"/>
      <c r="I54" s="179">
        <v>786.29</v>
      </c>
      <c r="J54" s="179">
        <v>772.6</v>
      </c>
      <c r="K54" s="179">
        <v>878.27</v>
      </c>
      <c r="L54" s="179">
        <v>863.97</v>
      </c>
      <c r="M54" s="181">
        <v>13.6</v>
      </c>
      <c r="N54" s="181">
        <v>13.6</v>
      </c>
      <c r="O54" s="226"/>
      <c r="P54" s="165"/>
      <c r="Q54" s="180"/>
      <c r="R54" s="171"/>
      <c r="S54" s="228"/>
    </row>
    <row r="55" spans="1:19" ht="13.5" customHeight="1">
      <c r="A55" s="165"/>
      <c r="B55" s="287"/>
      <c r="C55" s="128" t="s">
        <v>270</v>
      </c>
      <c r="D55" s="227"/>
      <c r="E55" s="227"/>
      <c r="F55" s="227"/>
      <c r="G55" s="227"/>
      <c r="H55" s="227"/>
      <c r="I55" s="179">
        <v>1573.8</v>
      </c>
      <c r="J55" s="179">
        <v>1630.3</v>
      </c>
      <c r="K55" s="179">
        <v>1756.39</v>
      </c>
      <c r="L55" s="179">
        <v>1846.16</v>
      </c>
      <c r="M55" s="181">
        <v>10.5</v>
      </c>
      <c r="N55" s="181">
        <v>12.4</v>
      </c>
      <c r="O55" s="226"/>
      <c r="P55" s="165"/>
      <c r="Q55" s="180"/>
      <c r="R55" s="171"/>
    </row>
    <row r="56" spans="1:19" ht="13.5" customHeight="1">
      <c r="A56" s="165"/>
      <c r="B56" s="287"/>
      <c r="C56" s="128" t="s">
        <v>111</v>
      </c>
      <c r="D56" s="227"/>
      <c r="E56" s="227"/>
      <c r="F56" s="227"/>
      <c r="G56" s="227"/>
      <c r="H56" s="227"/>
      <c r="I56" s="179">
        <v>918.83</v>
      </c>
      <c r="J56" s="179">
        <v>943.12</v>
      </c>
      <c r="K56" s="179">
        <v>1022.11</v>
      </c>
      <c r="L56" s="179">
        <v>1047.02</v>
      </c>
      <c r="M56" s="181">
        <v>20.3</v>
      </c>
      <c r="N56" s="181">
        <v>21.9</v>
      </c>
      <c r="O56" s="226"/>
      <c r="P56" s="165"/>
      <c r="Q56" s="180"/>
      <c r="R56" s="171"/>
    </row>
    <row r="57" spans="1:19" ht="13.5" customHeight="1">
      <c r="A57" s="165"/>
      <c r="B57" s="287"/>
      <c r="C57" s="225" t="s">
        <v>370</v>
      </c>
      <c r="D57" s="167"/>
      <c r="E57" s="168"/>
      <c r="F57" s="223"/>
      <c r="G57" s="223"/>
      <c r="H57" s="292" t="s">
        <v>364</v>
      </c>
      <c r="I57" s="165"/>
      <c r="J57" s="173"/>
      <c r="K57" s="183"/>
      <c r="L57" s="223"/>
      <c r="M57" s="223"/>
      <c r="N57" s="223"/>
      <c r="O57" s="174"/>
      <c r="P57" s="165"/>
      <c r="R57" s="171"/>
      <c r="S57" s="224"/>
    </row>
    <row r="58" spans="1:19" ht="13.5" customHeight="1">
      <c r="A58" s="165"/>
      <c r="B58" s="287"/>
      <c r="C58" s="224" t="s">
        <v>424</v>
      </c>
      <c r="D58" s="167"/>
      <c r="E58" s="168"/>
      <c r="F58" s="223"/>
      <c r="G58" s="223"/>
      <c r="H58" s="182"/>
      <c r="I58" s="165"/>
      <c r="J58" s="173"/>
      <c r="K58" s="183"/>
      <c r="L58" s="223"/>
      <c r="M58" s="223"/>
      <c r="N58" s="223"/>
      <c r="O58" s="174"/>
      <c r="P58" s="165"/>
      <c r="R58" s="171"/>
    </row>
    <row r="59" spans="1:19" ht="13.5" customHeight="1">
      <c r="A59" s="165"/>
      <c r="B59" s="291">
        <v>14</v>
      </c>
      <c r="C59" s="1602">
        <v>42125</v>
      </c>
      <c r="D59" s="1602"/>
      <c r="E59" s="167"/>
      <c r="F59" s="167"/>
      <c r="G59" s="167"/>
      <c r="H59" s="167"/>
      <c r="I59" s="167"/>
      <c r="J59" s="167"/>
      <c r="K59" s="167"/>
      <c r="L59" s="167"/>
      <c r="M59" s="167"/>
      <c r="N59" s="167"/>
      <c r="P59" s="165"/>
      <c r="R59" s="171"/>
    </row>
    <row r="62" spans="1:19">
      <c r="F62" s="180"/>
    </row>
    <row r="67" spans="14:15" ht="4.5" customHeight="1"/>
    <row r="70" spans="14:15" ht="8.25" customHeight="1"/>
    <row r="72" spans="14:15" ht="9" customHeight="1">
      <c r="O72" s="184"/>
    </row>
    <row r="73" spans="14:15" ht="8.25" customHeight="1">
      <c r="N73" s="1461"/>
      <c r="O73" s="1461"/>
    </row>
    <row r="74" spans="14:15" ht="9.75" customHeight="1"/>
  </sheetData>
  <mergeCells count="26">
    <mergeCell ref="L16:M16"/>
    <mergeCell ref="L1:O1"/>
    <mergeCell ref="C5:D6"/>
    <mergeCell ref="C8:F10"/>
    <mergeCell ref="C15:D16"/>
    <mergeCell ref="M8:M10"/>
    <mergeCell ref="N8:N10"/>
    <mergeCell ref="H8:H10"/>
    <mergeCell ref="I8:I10"/>
    <mergeCell ref="J8:J10"/>
    <mergeCell ref="K8:K10"/>
    <mergeCell ref="L8:L10"/>
    <mergeCell ref="H16:I16"/>
    <mergeCell ref="J16:K16"/>
    <mergeCell ref="C31:F31"/>
    <mergeCell ref="C59:D59"/>
    <mergeCell ref="N73:O73"/>
    <mergeCell ref="C35:N35"/>
    <mergeCell ref="C36:D37"/>
    <mergeCell ref="I37:J37"/>
    <mergeCell ref="K37:L37"/>
    <mergeCell ref="M37:N37"/>
    <mergeCell ref="G34:H34"/>
    <mergeCell ref="I34:J34"/>
    <mergeCell ref="K34:L34"/>
    <mergeCell ref="M34:N34"/>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sheetPr codeName="Folha13">
    <tabColor theme="7"/>
  </sheetPr>
  <dimension ref="A1:HU88"/>
  <sheetViews>
    <sheetView zoomScaleNormal="100" workbookViewId="0"/>
  </sheetViews>
  <sheetFormatPr defaultRowHeight="12.75"/>
  <cols>
    <col min="1" max="1" width="1" style="125" customWidth="1"/>
    <col min="2" max="2" width="2.5703125" style="125" customWidth="1"/>
    <col min="3" max="3" width="2.28515625" style="125" customWidth="1"/>
    <col min="4" max="4" width="39.140625" style="125" customWidth="1"/>
    <col min="5" max="9" width="11" style="125" customWidth="1"/>
    <col min="10" max="10" width="2.5703125" style="125" customWidth="1"/>
    <col min="11" max="11" width="1" style="125" customWidth="1"/>
    <col min="12" max="13" width="9.140625" style="125"/>
    <col min="14" max="21" width="9.140625" style="983"/>
    <col min="22" max="27" width="9.140625" style="990"/>
    <col min="28" max="16384" width="9.140625" style="125"/>
  </cols>
  <sheetData>
    <row r="1" spans="1:29" ht="13.5" customHeight="1">
      <c r="A1" s="4"/>
      <c r="B1" s="1631" t="s">
        <v>339</v>
      </c>
      <c r="C1" s="1631"/>
      <c r="D1" s="1631"/>
      <c r="E1" s="265"/>
      <c r="F1" s="265"/>
      <c r="G1" s="265"/>
      <c r="H1" s="265"/>
      <c r="I1" s="265"/>
      <c r="J1" s="311"/>
      <c r="K1" s="4"/>
    </row>
    <row r="2" spans="1:29" ht="6" customHeight="1">
      <c r="A2" s="4"/>
      <c r="B2" s="1564"/>
      <c r="C2" s="1564"/>
      <c r="D2" s="1564"/>
      <c r="E2" s="8"/>
      <c r="F2" s="8"/>
      <c r="G2" s="8"/>
      <c r="H2" s="8"/>
      <c r="I2" s="8"/>
      <c r="J2" s="597"/>
      <c r="K2" s="4"/>
    </row>
    <row r="3" spans="1:29" ht="13.5" customHeight="1" thickBot="1">
      <c r="A3" s="4"/>
      <c r="B3" s="8"/>
      <c r="C3" s="8"/>
      <c r="D3" s="8"/>
      <c r="E3" s="805"/>
      <c r="F3" s="805"/>
      <c r="G3" s="805"/>
      <c r="H3" s="805"/>
      <c r="I3" s="805" t="s">
        <v>70</v>
      </c>
      <c r="J3" s="262"/>
      <c r="K3" s="4"/>
    </row>
    <row r="4" spans="1:29" s="12" customFormat="1" ht="13.5" customHeight="1" thickBot="1">
      <c r="A4" s="11"/>
      <c r="B4" s="19"/>
      <c r="C4" s="1623" t="s">
        <v>368</v>
      </c>
      <c r="D4" s="1624"/>
      <c r="E4" s="1624"/>
      <c r="F4" s="1624"/>
      <c r="G4" s="1624"/>
      <c r="H4" s="1624"/>
      <c r="I4" s="1625"/>
      <c r="J4" s="262"/>
      <c r="K4" s="11"/>
      <c r="N4" s="984"/>
      <c r="O4" s="984"/>
      <c r="P4" s="984"/>
      <c r="Q4" s="984"/>
      <c r="R4" s="984"/>
      <c r="S4" s="984"/>
      <c r="T4" s="984"/>
      <c r="U4" s="984"/>
      <c r="V4" s="991"/>
      <c r="W4" s="991"/>
      <c r="X4" s="991"/>
      <c r="Y4" s="991"/>
      <c r="Z4" s="991"/>
      <c r="AA4" s="991"/>
    </row>
    <row r="5" spans="1:29" ht="4.5" customHeight="1">
      <c r="A5" s="4"/>
      <c r="B5" s="8"/>
      <c r="C5" s="1626" t="s">
        <v>85</v>
      </c>
      <c r="D5" s="1627"/>
      <c r="E5" s="807"/>
      <c r="F5" s="807"/>
      <c r="G5" s="807"/>
      <c r="H5" s="807"/>
      <c r="I5" s="807"/>
      <c r="J5" s="262"/>
      <c r="K5" s="4"/>
    </row>
    <row r="6" spans="1:29" ht="15.75" customHeight="1">
      <c r="A6" s="4"/>
      <c r="B6" s="8"/>
      <c r="C6" s="1626"/>
      <c r="D6" s="1627"/>
      <c r="E6" s="1629" t="s">
        <v>367</v>
      </c>
      <c r="F6" s="1629"/>
      <c r="G6" s="1629"/>
      <c r="H6" s="1629"/>
      <c r="I6" s="1629"/>
      <c r="J6" s="262"/>
      <c r="K6" s="4"/>
    </row>
    <row r="7" spans="1:29" ht="13.5" customHeight="1">
      <c r="A7" s="4"/>
      <c r="B7" s="8"/>
      <c r="C7" s="1627"/>
      <c r="D7" s="1627"/>
      <c r="E7" s="1630">
        <v>2014</v>
      </c>
      <c r="F7" s="1630"/>
      <c r="G7" s="1630"/>
      <c r="H7" s="1632"/>
      <c r="I7" s="1369">
        <v>2015</v>
      </c>
      <c r="J7" s="262"/>
      <c r="K7" s="4"/>
    </row>
    <row r="8" spans="1:29" ht="13.5" customHeight="1">
      <c r="A8" s="4"/>
      <c r="B8" s="8"/>
      <c r="C8" s="599"/>
      <c r="D8" s="599"/>
      <c r="E8" s="806" t="s">
        <v>93</v>
      </c>
      <c r="F8" s="806" t="s">
        <v>102</v>
      </c>
      <c r="G8" s="806" t="s">
        <v>99</v>
      </c>
      <c r="H8" s="1370" t="s">
        <v>96</v>
      </c>
      <c r="I8" s="1389" t="s">
        <v>93</v>
      </c>
      <c r="J8" s="262"/>
      <c r="K8" s="4"/>
    </row>
    <row r="9" spans="1:29" s="602" customFormat="1" ht="23.25" customHeight="1">
      <c r="A9" s="600"/>
      <c r="B9" s="601"/>
      <c r="C9" s="1621" t="s">
        <v>68</v>
      </c>
      <c r="D9" s="1621"/>
      <c r="E9" s="867">
        <v>5.3</v>
      </c>
      <c r="F9" s="867">
        <v>5.25</v>
      </c>
      <c r="G9" s="867">
        <v>5.27</v>
      </c>
      <c r="H9" s="867">
        <v>5.27</v>
      </c>
      <c r="I9" s="1411">
        <v>5.25</v>
      </c>
      <c r="J9" s="675"/>
      <c r="K9" s="600"/>
      <c r="M9" s="604"/>
      <c r="N9" s="985"/>
      <c r="O9" s="985"/>
      <c r="P9" s="985"/>
      <c r="Q9" s="985"/>
      <c r="R9" s="985"/>
      <c r="S9" s="985"/>
      <c r="T9" s="985"/>
      <c r="U9" s="986"/>
      <c r="V9" s="992"/>
      <c r="W9" s="992"/>
      <c r="X9" s="992"/>
      <c r="Y9" s="992"/>
      <c r="Z9" s="992"/>
      <c r="AA9" s="992"/>
      <c r="AB9" s="989"/>
      <c r="AC9" s="989"/>
    </row>
    <row r="10" spans="1:29" ht="18.75" customHeight="1">
      <c r="A10" s="4"/>
      <c r="B10" s="8"/>
      <c r="C10" s="247" t="s">
        <v>347</v>
      </c>
      <c r="D10" s="18"/>
      <c r="E10" s="868">
        <v>12.03</v>
      </c>
      <c r="F10" s="868">
        <v>11.98</v>
      </c>
      <c r="G10" s="868">
        <v>11.74</v>
      </c>
      <c r="H10" s="868">
        <v>11.4</v>
      </c>
      <c r="I10" s="868">
        <v>11.41</v>
      </c>
      <c r="J10" s="675"/>
      <c r="K10" s="4"/>
      <c r="N10" s="985"/>
      <c r="O10" s="985"/>
      <c r="P10" s="985"/>
      <c r="Q10" s="985"/>
      <c r="R10" s="985"/>
      <c r="S10" s="985"/>
      <c r="T10" s="985"/>
      <c r="V10" s="992"/>
      <c r="W10" s="992"/>
      <c r="X10" s="992"/>
      <c r="Y10" s="992"/>
      <c r="Z10" s="992"/>
      <c r="AA10" s="992"/>
      <c r="AB10" s="989"/>
      <c r="AC10" s="989"/>
    </row>
    <row r="11" spans="1:29" ht="18.75" customHeight="1">
      <c r="A11" s="4"/>
      <c r="B11" s="8"/>
      <c r="C11" s="247" t="s">
        <v>258</v>
      </c>
      <c r="D11" s="32"/>
      <c r="E11" s="868">
        <v>7.21</v>
      </c>
      <c r="F11" s="868">
        <v>7.11</v>
      </c>
      <c r="G11" s="868">
        <v>7.17</v>
      </c>
      <c r="H11" s="868">
        <v>7.14</v>
      </c>
      <c r="I11" s="868">
        <v>7.16</v>
      </c>
      <c r="J11" s="675"/>
      <c r="K11" s="4"/>
      <c r="N11" s="985"/>
      <c r="O11" s="985"/>
      <c r="P11" s="985"/>
      <c r="Q11" s="985"/>
      <c r="R11" s="985"/>
      <c r="S11" s="985"/>
      <c r="T11" s="985"/>
      <c r="V11" s="992"/>
      <c r="W11" s="992"/>
      <c r="X11" s="992"/>
      <c r="Y11" s="992"/>
      <c r="Z11" s="992"/>
      <c r="AA11" s="992"/>
      <c r="AB11" s="989"/>
      <c r="AC11" s="989"/>
    </row>
    <row r="12" spans="1:29" ht="18.75" customHeight="1">
      <c r="A12" s="4"/>
      <c r="B12" s="8"/>
      <c r="C12" s="247" t="s">
        <v>259</v>
      </c>
      <c r="D12" s="32"/>
      <c r="E12" s="868">
        <v>4.25</v>
      </c>
      <c r="F12" s="868">
        <v>4.22</v>
      </c>
      <c r="G12" s="868">
        <v>4.26</v>
      </c>
      <c r="H12" s="868">
        <v>4.26</v>
      </c>
      <c r="I12" s="868">
        <v>4.24</v>
      </c>
      <c r="J12" s="675"/>
      <c r="K12" s="4"/>
      <c r="N12" s="985"/>
      <c r="O12" s="985"/>
      <c r="P12" s="985"/>
      <c r="Q12" s="985"/>
      <c r="R12" s="985"/>
      <c r="S12" s="985"/>
      <c r="T12" s="985"/>
      <c r="V12" s="992"/>
      <c r="W12" s="992"/>
      <c r="X12" s="992"/>
      <c r="Y12" s="992"/>
      <c r="Z12" s="992"/>
      <c r="AA12" s="992"/>
      <c r="AB12" s="989"/>
      <c r="AC12" s="989"/>
    </row>
    <row r="13" spans="1:29" ht="18.75" customHeight="1">
      <c r="A13" s="4"/>
      <c r="B13" s="8"/>
      <c r="C13" s="247" t="s">
        <v>84</v>
      </c>
      <c r="D13" s="18"/>
      <c r="E13" s="868">
        <v>4.0199999999999996</v>
      </c>
      <c r="F13" s="868">
        <v>4.0199999999999996</v>
      </c>
      <c r="G13" s="868">
        <v>4.12</v>
      </c>
      <c r="H13" s="868">
        <v>4.1399999999999997</v>
      </c>
      <c r="I13" s="868">
        <v>4.18</v>
      </c>
      <c r="J13" s="598"/>
      <c r="K13" s="4"/>
      <c r="N13" s="985"/>
      <c r="O13" s="985"/>
      <c r="P13" s="985"/>
      <c r="Q13" s="985"/>
      <c r="R13" s="985"/>
      <c r="S13" s="985"/>
      <c r="T13" s="985"/>
      <c r="V13" s="992"/>
      <c r="W13" s="992"/>
      <c r="X13" s="992"/>
      <c r="Y13" s="992"/>
      <c r="Z13" s="992"/>
      <c r="AA13" s="992"/>
      <c r="AB13" s="989"/>
      <c r="AC13" s="989"/>
    </row>
    <row r="14" spans="1:29" ht="18.75" customHeight="1">
      <c r="A14" s="4"/>
      <c r="B14" s="8"/>
      <c r="C14" s="247" t="s">
        <v>260</v>
      </c>
      <c r="D14" s="32"/>
      <c r="E14" s="868">
        <v>4.45</v>
      </c>
      <c r="F14" s="868">
        <v>4.4400000000000004</v>
      </c>
      <c r="G14" s="868">
        <v>4.45</v>
      </c>
      <c r="H14" s="868">
        <v>4.45</v>
      </c>
      <c r="I14" s="868">
        <v>4.41</v>
      </c>
      <c r="J14" s="598"/>
      <c r="K14" s="4"/>
      <c r="N14" s="985"/>
      <c r="O14" s="985"/>
      <c r="P14" s="985"/>
      <c r="Q14" s="985"/>
      <c r="R14" s="985"/>
      <c r="S14" s="985"/>
      <c r="T14" s="985"/>
      <c r="V14" s="992"/>
      <c r="W14" s="992"/>
      <c r="X14" s="992"/>
      <c r="Y14" s="992"/>
      <c r="Z14" s="992"/>
      <c r="AA14" s="992"/>
      <c r="AB14" s="989"/>
      <c r="AC14" s="989"/>
    </row>
    <row r="15" spans="1:29" ht="18.75" customHeight="1">
      <c r="A15" s="4"/>
      <c r="B15" s="8"/>
      <c r="C15" s="247" t="s">
        <v>83</v>
      </c>
      <c r="D15" s="32"/>
      <c r="E15" s="868">
        <v>4.2300000000000004</v>
      </c>
      <c r="F15" s="868">
        <v>4.1900000000000004</v>
      </c>
      <c r="G15" s="868">
        <v>4.13</v>
      </c>
      <c r="H15" s="868">
        <v>4.25</v>
      </c>
      <c r="I15" s="868">
        <v>4.34</v>
      </c>
      <c r="J15" s="598"/>
      <c r="K15" s="4"/>
      <c r="N15" s="985"/>
      <c r="O15" s="985"/>
      <c r="P15" s="985"/>
      <c r="Q15" s="985"/>
      <c r="R15" s="985"/>
      <c r="S15" s="985"/>
      <c r="T15" s="985"/>
      <c r="V15" s="992"/>
      <c r="W15" s="992"/>
      <c r="X15" s="992"/>
      <c r="Y15" s="992"/>
      <c r="Z15" s="992"/>
      <c r="AA15" s="992"/>
      <c r="AB15" s="989"/>
      <c r="AC15" s="989"/>
    </row>
    <row r="16" spans="1:29" ht="18.75" customHeight="1">
      <c r="A16" s="4"/>
      <c r="B16" s="8"/>
      <c r="C16" s="247" t="s">
        <v>261</v>
      </c>
      <c r="D16" s="32"/>
      <c r="E16" s="868">
        <v>4.29</v>
      </c>
      <c r="F16" s="868">
        <v>4.3099999999999996</v>
      </c>
      <c r="G16" s="868">
        <v>4.25</v>
      </c>
      <c r="H16" s="868">
        <v>4.28</v>
      </c>
      <c r="I16" s="868">
        <v>4.3099999999999996</v>
      </c>
      <c r="J16" s="598"/>
      <c r="K16" s="4"/>
      <c r="N16" s="985"/>
      <c r="O16" s="985"/>
      <c r="P16" s="985"/>
      <c r="Q16" s="985"/>
      <c r="R16" s="985"/>
      <c r="S16" s="985"/>
      <c r="T16" s="985"/>
      <c r="V16" s="992"/>
      <c r="W16" s="992"/>
      <c r="X16" s="992"/>
      <c r="Y16" s="992"/>
      <c r="Z16" s="992"/>
      <c r="AA16" s="992"/>
      <c r="AB16" s="989"/>
      <c r="AC16" s="989"/>
    </row>
    <row r="17" spans="1:29" ht="18.75" customHeight="1">
      <c r="A17" s="4"/>
      <c r="B17" s="8"/>
      <c r="C17" s="247" t="s">
        <v>82</v>
      </c>
      <c r="D17" s="32"/>
      <c r="E17" s="868">
        <v>4.16</v>
      </c>
      <c r="F17" s="868">
        <v>4.1100000000000003</v>
      </c>
      <c r="G17" s="868">
        <v>4.1500000000000004</v>
      </c>
      <c r="H17" s="868">
        <v>4.26</v>
      </c>
      <c r="I17" s="868">
        <v>4.2699999999999996</v>
      </c>
      <c r="J17" s="598"/>
      <c r="K17" s="4"/>
      <c r="N17" s="985"/>
      <c r="O17" s="985"/>
      <c r="P17" s="985"/>
      <c r="Q17" s="985"/>
      <c r="R17" s="985"/>
      <c r="S17" s="985"/>
      <c r="T17" s="985"/>
      <c r="V17" s="992"/>
      <c r="W17" s="992"/>
      <c r="X17" s="992"/>
      <c r="Y17" s="992"/>
      <c r="Z17" s="992"/>
      <c r="AA17" s="992"/>
      <c r="AB17" s="989"/>
      <c r="AC17" s="989"/>
    </row>
    <row r="18" spans="1:29" ht="18.75" customHeight="1">
      <c r="A18" s="4"/>
      <c r="B18" s="8"/>
      <c r="C18" s="247" t="s">
        <v>81</v>
      </c>
      <c r="D18" s="32"/>
      <c r="E18" s="868">
        <v>4.8600000000000003</v>
      </c>
      <c r="F18" s="868">
        <v>4.8499999999999996</v>
      </c>
      <c r="G18" s="868">
        <v>4.91</v>
      </c>
      <c r="H18" s="868">
        <v>4.8899999999999997</v>
      </c>
      <c r="I18" s="868">
        <v>4.83</v>
      </c>
      <c r="J18" s="598"/>
      <c r="K18" s="4"/>
      <c r="N18" s="985"/>
      <c r="O18" s="985"/>
      <c r="P18" s="985"/>
      <c r="Q18" s="985"/>
      <c r="R18" s="985"/>
      <c r="S18" s="985"/>
      <c r="T18" s="985"/>
      <c r="V18" s="992"/>
      <c r="W18" s="992"/>
      <c r="X18" s="992"/>
      <c r="Y18" s="992"/>
      <c r="Z18" s="992"/>
      <c r="AA18" s="992"/>
      <c r="AB18" s="989"/>
      <c r="AC18" s="989"/>
    </row>
    <row r="19" spans="1:29" ht="18.75" customHeight="1">
      <c r="A19" s="4"/>
      <c r="B19" s="8"/>
      <c r="C19" s="247" t="s">
        <v>262</v>
      </c>
      <c r="D19" s="32"/>
      <c r="E19" s="868">
        <v>4.3600000000000003</v>
      </c>
      <c r="F19" s="868">
        <v>4.25</v>
      </c>
      <c r="G19" s="868">
        <v>4.37</v>
      </c>
      <c r="H19" s="868">
        <v>4.32</v>
      </c>
      <c r="I19" s="868">
        <v>4.2300000000000004</v>
      </c>
      <c r="J19" s="598"/>
      <c r="K19" s="4"/>
      <c r="N19" s="985"/>
      <c r="O19" s="985"/>
      <c r="P19" s="985"/>
      <c r="Q19" s="985"/>
      <c r="R19" s="985"/>
      <c r="S19" s="985"/>
      <c r="T19" s="985"/>
      <c r="V19" s="992"/>
      <c r="W19" s="992"/>
      <c r="X19" s="992"/>
      <c r="Y19" s="992"/>
      <c r="Z19" s="992"/>
      <c r="AA19" s="992"/>
      <c r="AB19" s="989"/>
      <c r="AC19" s="989"/>
    </row>
    <row r="20" spans="1:29" ht="18.75" customHeight="1">
      <c r="A20" s="4"/>
      <c r="B20" s="8"/>
      <c r="C20" s="247" t="s">
        <v>80</v>
      </c>
      <c r="D20" s="18"/>
      <c r="E20" s="868">
        <v>5.0199999999999996</v>
      </c>
      <c r="F20" s="868">
        <v>5.13</v>
      </c>
      <c r="G20" s="868">
        <v>5.25</v>
      </c>
      <c r="H20" s="868">
        <v>5.31</v>
      </c>
      <c r="I20" s="868">
        <v>4.96</v>
      </c>
      <c r="J20" s="598"/>
      <c r="K20" s="4"/>
      <c r="N20" s="985"/>
      <c r="O20" s="985"/>
      <c r="P20" s="985"/>
      <c r="Q20" s="985"/>
      <c r="R20" s="985"/>
      <c r="S20" s="985"/>
      <c r="T20" s="985"/>
      <c r="V20" s="992"/>
      <c r="W20" s="992"/>
      <c r="X20" s="992"/>
      <c r="Y20" s="992"/>
      <c r="Z20" s="992"/>
      <c r="AA20" s="992"/>
      <c r="AB20" s="989"/>
      <c r="AC20" s="989"/>
    </row>
    <row r="21" spans="1:29" ht="18.75" customHeight="1">
      <c r="A21" s="4"/>
      <c r="B21" s="8"/>
      <c r="C21" s="247" t="s">
        <v>263</v>
      </c>
      <c r="D21" s="32"/>
      <c r="E21" s="868">
        <v>5.03</v>
      </c>
      <c r="F21" s="868">
        <v>5.01</v>
      </c>
      <c r="G21" s="868">
        <v>5</v>
      </c>
      <c r="H21" s="868">
        <v>5.15</v>
      </c>
      <c r="I21" s="868">
        <v>5.03</v>
      </c>
      <c r="J21" s="598"/>
      <c r="K21" s="4"/>
      <c r="N21" s="985"/>
      <c r="O21" s="985"/>
      <c r="P21" s="985"/>
      <c r="Q21" s="985"/>
      <c r="R21" s="985"/>
      <c r="S21" s="985"/>
      <c r="T21" s="985"/>
      <c r="V21" s="992"/>
      <c r="W21" s="992"/>
      <c r="X21" s="992"/>
      <c r="Y21" s="992"/>
      <c r="Z21" s="992"/>
      <c r="AA21" s="992"/>
      <c r="AB21" s="989"/>
      <c r="AC21" s="989"/>
    </row>
    <row r="22" spans="1:29" ht="18.75" customHeight="1">
      <c r="A22" s="4"/>
      <c r="B22" s="8"/>
      <c r="C22" s="247" t="s">
        <v>264</v>
      </c>
      <c r="D22" s="32"/>
      <c r="E22" s="868">
        <v>4.74</v>
      </c>
      <c r="F22" s="868">
        <v>4.7300000000000004</v>
      </c>
      <c r="G22" s="868">
        <v>4.74</v>
      </c>
      <c r="H22" s="868">
        <v>4.79</v>
      </c>
      <c r="I22" s="868">
        <v>4.78</v>
      </c>
      <c r="J22" s="598"/>
      <c r="K22" s="4"/>
      <c r="N22" s="985"/>
      <c r="O22" s="985"/>
      <c r="P22" s="985"/>
      <c r="Q22" s="985"/>
      <c r="R22" s="985"/>
      <c r="S22" s="985"/>
      <c r="T22" s="985"/>
      <c r="V22" s="992"/>
      <c r="W22" s="992"/>
      <c r="X22" s="992"/>
      <c r="Y22" s="992"/>
      <c r="Z22" s="992"/>
      <c r="AA22" s="992"/>
      <c r="AB22" s="989"/>
      <c r="AC22" s="989"/>
    </row>
    <row r="23" spans="1:29" ht="18.75" customHeight="1">
      <c r="A23" s="4"/>
      <c r="B23" s="8"/>
      <c r="C23" s="247" t="s">
        <v>354</v>
      </c>
      <c r="D23" s="32"/>
      <c r="E23" s="868">
        <v>4.6399999999999997</v>
      </c>
      <c r="F23" s="868">
        <v>4.5999999999999996</v>
      </c>
      <c r="G23" s="868">
        <v>4.6399999999999997</v>
      </c>
      <c r="H23" s="868">
        <v>4.67</v>
      </c>
      <c r="I23" s="868">
        <v>4.68</v>
      </c>
      <c r="J23" s="598"/>
      <c r="K23" s="4"/>
      <c r="N23" s="985"/>
      <c r="O23" s="985"/>
      <c r="P23" s="985"/>
      <c r="Q23" s="985"/>
      <c r="R23" s="985"/>
      <c r="S23" s="985"/>
      <c r="T23" s="985"/>
      <c r="V23" s="992"/>
      <c r="W23" s="992"/>
      <c r="X23" s="992"/>
      <c r="Y23" s="992"/>
      <c r="Z23" s="992"/>
      <c r="AA23" s="992"/>
      <c r="AB23" s="989"/>
      <c r="AC23" s="989"/>
    </row>
    <row r="24" spans="1:29" ht="18.75" customHeight="1">
      <c r="A24" s="4"/>
      <c r="B24" s="8"/>
      <c r="C24" s="247" t="s">
        <v>355</v>
      </c>
      <c r="D24" s="32"/>
      <c r="E24" s="868">
        <v>4.05</v>
      </c>
      <c r="F24" s="868">
        <v>4.0599999999999996</v>
      </c>
      <c r="G24" s="868">
        <v>4.1100000000000003</v>
      </c>
      <c r="H24" s="868">
        <v>4.12</v>
      </c>
      <c r="I24" s="868">
        <v>4.1399999999999997</v>
      </c>
      <c r="J24" s="598"/>
      <c r="K24" s="4"/>
      <c r="N24" s="985"/>
      <c r="O24" s="985"/>
      <c r="P24" s="985"/>
      <c r="Q24" s="985"/>
      <c r="R24" s="985"/>
      <c r="S24" s="985"/>
      <c r="T24" s="985"/>
      <c r="V24" s="992"/>
      <c r="W24" s="992"/>
      <c r="X24" s="992"/>
      <c r="Y24" s="992"/>
      <c r="Z24" s="992"/>
      <c r="AA24" s="992"/>
      <c r="AB24" s="989"/>
      <c r="AC24" s="989"/>
    </row>
    <row r="25" spans="1:29" ht="35.25" customHeight="1" thickBot="1">
      <c r="A25" s="4"/>
      <c r="B25" s="8"/>
      <c r="C25" s="808"/>
      <c r="D25" s="808"/>
      <c r="E25" s="603"/>
      <c r="F25" s="603"/>
      <c r="G25" s="603"/>
      <c r="H25" s="603"/>
      <c r="I25" s="603"/>
      <c r="J25" s="598"/>
      <c r="K25" s="4"/>
      <c r="V25" s="992"/>
      <c r="W25" s="992"/>
      <c r="X25" s="992"/>
      <c r="Y25" s="992"/>
      <c r="Z25" s="992"/>
      <c r="AA25" s="992"/>
      <c r="AB25" s="989"/>
      <c r="AC25" s="989"/>
    </row>
    <row r="26" spans="1:29" s="12" customFormat="1" ht="13.5" customHeight="1" thickBot="1">
      <c r="A26" s="11"/>
      <c r="B26" s="19"/>
      <c r="C26" s="1623" t="s">
        <v>369</v>
      </c>
      <c r="D26" s="1624"/>
      <c r="E26" s="1624"/>
      <c r="F26" s="1624"/>
      <c r="G26" s="1624"/>
      <c r="H26" s="1624"/>
      <c r="I26" s="1625"/>
      <c r="J26" s="598"/>
      <c r="K26" s="11"/>
      <c r="N26" s="984"/>
      <c r="O26" s="984"/>
      <c r="P26" s="984"/>
      <c r="Q26" s="984"/>
      <c r="R26" s="984"/>
      <c r="S26" s="984"/>
      <c r="T26" s="984"/>
      <c r="U26" s="984"/>
      <c r="V26" s="992"/>
      <c r="W26" s="992"/>
      <c r="X26" s="992"/>
      <c r="Y26" s="992"/>
      <c r="Z26" s="992"/>
      <c r="AA26" s="992"/>
      <c r="AB26" s="989"/>
      <c r="AC26" s="989"/>
    </row>
    <row r="27" spans="1:29" ht="4.5" customHeight="1">
      <c r="A27" s="4"/>
      <c r="B27" s="8"/>
      <c r="C27" s="1626" t="s">
        <v>85</v>
      </c>
      <c r="D27" s="1627"/>
      <c r="E27" s="808"/>
      <c r="F27" s="808"/>
      <c r="G27" s="808"/>
      <c r="H27" s="808"/>
      <c r="I27" s="808"/>
      <c r="J27" s="598"/>
      <c r="K27" s="4"/>
      <c r="V27" s="992"/>
      <c r="W27" s="992"/>
      <c r="X27" s="992"/>
      <c r="Y27" s="992"/>
      <c r="Z27" s="992"/>
      <c r="AA27" s="992"/>
      <c r="AB27" s="989"/>
      <c r="AC27" s="989"/>
    </row>
    <row r="28" spans="1:29" ht="15.75" customHeight="1">
      <c r="A28" s="4"/>
      <c r="B28" s="8"/>
      <c r="C28" s="1626"/>
      <c r="D28" s="1627"/>
      <c r="E28" s="1629" t="s">
        <v>376</v>
      </c>
      <c r="F28" s="1629"/>
      <c r="G28" s="1629"/>
      <c r="H28" s="1629"/>
      <c r="I28" s="1629"/>
      <c r="J28" s="262"/>
      <c r="K28" s="4"/>
      <c r="V28" s="992"/>
      <c r="W28" s="992"/>
      <c r="X28" s="992"/>
      <c r="Y28" s="992"/>
      <c r="Z28" s="992"/>
      <c r="AA28" s="992"/>
      <c r="AB28" s="989"/>
      <c r="AC28" s="989"/>
    </row>
    <row r="29" spans="1:29" ht="13.5" customHeight="1">
      <c r="A29" s="4"/>
      <c r="B29" s="8"/>
      <c r="C29" s="1627"/>
      <c r="D29" s="1627"/>
      <c r="E29" s="1630">
        <v>2014</v>
      </c>
      <c r="F29" s="1630"/>
      <c r="G29" s="1630"/>
      <c r="H29" s="1630"/>
      <c r="I29" s="1369">
        <v>2015</v>
      </c>
      <c r="J29" s="262"/>
      <c r="K29" s="4"/>
      <c r="N29" s="985"/>
      <c r="O29" s="985"/>
      <c r="P29" s="987"/>
      <c r="Q29" s="987"/>
      <c r="R29" s="987"/>
      <c r="S29" s="987"/>
      <c r="T29" s="987"/>
      <c r="V29" s="992"/>
      <c r="W29" s="992"/>
      <c r="X29" s="992"/>
      <c r="Y29" s="992"/>
      <c r="Z29" s="992"/>
      <c r="AA29" s="992"/>
      <c r="AB29" s="989"/>
      <c r="AC29" s="989"/>
    </row>
    <row r="30" spans="1:29" ht="13.5" customHeight="1">
      <c r="A30" s="4"/>
      <c r="B30" s="8"/>
      <c r="C30" s="599"/>
      <c r="D30" s="599"/>
      <c r="E30" s="806" t="s">
        <v>93</v>
      </c>
      <c r="F30" s="806" t="s">
        <v>102</v>
      </c>
      <c r="G30" s="806" t="s">
        <v>99</v>
      </c>
      <c r="H30" s="1370" t="s">
        <v>96</v>
      </c>
      <c r="I30" s="1389" t="s">
        <v>93</v>
      </c>
      <c r="J30" s="262"/>
      <c r="K30" s="4"/>
      <c r="N30" s="985"/>
      <c r="O30" s="985"/>
      <c r="P30" s="985"/>
      <c r="Q30" s="985"/>
      <c r="R30" s="985"/>
      <c r="S30" s="985"/>
      <c r="T30" s="985"/>
      <c r="V30" s="992"/>
      <c r="W30" s="992"/>
      <c r="X30" s="992"/>
      <c r="Y30" s="992"/>
      <c r="Z30" s="992"/>
      <c r="AA30" s="992"/>
      <c r="AB30" s="989"/>
      <c r="AC30" s="989"/>
    </row>
    <row r="31" spans="1:29" s="602" customFormat="1" ht="23.25" customHeight="1">
      <c r="A31" s="600"/>
      <c r="B31" s="601"/>
      <c r="C31" s="1621" t="s">
        <v>68</v>
      </c>
      <c r="D31" s="1621"/>
      <c r="E31" s="867">
        <v>917.69</v>
      </c>
      <c r="F31" s="867">
        <v>909.38</v>
      </c>
      <c r="G31" s="867">
        <v>911.52</v>
      </c>
      <c r="H31" s="867">
        <v>912.07</v>
      </c>
      <c r="I31" s="1411">
        <v>907.91</v>
      </c>
      <c r="J31" s="675"/>
      <c r="K31" s="600"/>
      <c r="M31" s="604"/>
      <c r="N31" s="985"/>
      <c r="O31" s="985"/>
      <c r="P31" s="985"/>
      <c r="Q31" s="985"/>
      <c r="R31" s="985"/>
      <c r="S31" s="985"/>
      <c r="T31" s="985"/>
      <c r="U31" s="986"/>
      <c r="V31" s="992"/>
      <c r="W31" s="992"/>
      <c r="X31" s="992"/>
      <c r="Y31" s="992"/>
      <c r="Z31" s="992"/>
      <c r="AA31" s="992"/>
      <c r="AB31" s="989"/>
      <c r="AC31" s="989"/>
    </row>
    <row r="32" spans="1:29" ht="18.75" customHeight="1">
      <c r="A32" s="4"/>
      <c r="B32" s="8"/>
      <c r="C32" s="247" t="s">
        <v>347</v>
      </c>
      <c r="D32" s="18"/>
      <c r="E32" s="868">
        <v>2060.2600000000002</v>
      </c>
      <c r="F32" s="868">
        <v>2053.48</v>
      </c>
      <c r="G32" s="868">
        <v>2015.9</v>
      </c>
      <c r="H32" s="868">
        <v>1959.37</v>
      </c>
      <c r="I32" s="868">
        <v>1962.68</v>
      </c>
      <c r="J32" s="675"/>
      <c r="K32" s="4"/>
      <c r="N32" s="985"/>
      <c r="O32" s="985"/>
      <c r="P32" s="988"/>
      <c r="Q32" s="988"/>
      <c r="R32" s="988"/>
      <c r="S32" s="988"/>
      <c r="T32" s="988"/>
      <c r="V32" s="992"/>
      <c r="W32" s="992"/>
      <c r="X32" s="992"/>
      <c r="Y32" s="992"/>
      <c r="Z32" s="992"/>
      <c r="AA32" s="992"/>
      <c r="AB32" s="989"/>
      <c r="AC32" s="989"/>
    </row>
    <row r="33" spans="1:229" ht="18.75" customHeight="1">
      <c r="A33" s="4"/>
      <c r="B33" s="8"/>
      <c r="C33" s="247" t="s">
        <v>258</v>
      </c>
      <c r="D33" s="32"/>
      <c r="E33" s="868">
        <v>1249.31</v>
      </c>
      <c r="F33" s="868">
        <v>1230.78</v>
      </c>
      <c r="G33" s="868">
        <v>1242.78</v>
      </c>
      <c r="H33" s="868">
        <v>1237.76</v>
      </c>
      <c r="I33" s="868">
        <v>1240.1099999999999</v>
      </c>
      <c r="J33" s="675"/>
      <c r="K33" s="4"/>
      <c r="N33" s="985"/>
      <c r="O33" s="985"/>
      <c r="P33" s="988"/>
      <c r="Q33" s="988"/>
      <c r="R33" s="988"/>
      <c r="S33" s="988"/>
      <c r="T33" s="988"/>
      <c r="V33" s="992"/>
      <c r="W33" s="992"/>
      <c r="X33" s="992"/>
      <c r="Y33" s="992"/>
      <c r="Z33" s="992"/>
      <c r="AA33" s="992"/>
      <c r="AB33" s="989"/>
      <c r="AC33" s="989"/>
    </row>
    <row r="34" spans="1:229" ht="18.75" customHeight="1">
      <c r="A34" s="4"/>
      <c r="B34" s="8"/>
      <c r="C34" s="247" t="s">
        <v>259</v>
      </c>
      <c r="D34" s="32"/>
      <c r="E34" s="868">
        <v>736.44</v>
      </c>
      <c r="F34" s="868">
        <v>731.81</v>
      </c>
      <c r="G34" s="868">
        <v>737.33</v>
      </c>
      <c r="H34" s="868">
        <v>737.23</v>
      </c>
      <c r="I34" s="868">
        <v>733.54</v>
      </c>
      <c r="J34" s="675"/>
      <c r="K34" s="4"/>
      <c r="N34" s="985"/>
      <c r="O34" s="985"/>
      <c r="P34" s="985"/>
      <c r="Q34" s="985"/>
      <c r="R34" s="985"/>
      <c r="S34" s="985"/>
      <c r="T34" s="985"/>
      <c r="V34" s="992"/>
      <c r="W34" s="992"/>
      <c r="X34" s="992"/>
      <c r="Y34" s="992"/>
      <c r="Z34" s="992"/>
      <c r="AA34" s="992"/>
      <c r="AB34" s="989"/>
      <c r="AC34" s="989"/>
    </row>
    <row r="35" spans="1:229" ht="18.75" customHeight="1">
      <c r="A35" s="4"/>
      <c r="B35" s="8"/>
      <c r="C35" s="247" t="s">
        <v>84</v>
      </c>
      <c r="D35" s="18"/>
      <c r="E35" s="868">
        <v>696.25</v>
      </c>
      <c r="F35" s="868">
        <v>697.01</v>
      </c>
      <c r="G35" s="868">
        <v>713.67</v>
      </c>
      <c r="H35" s="868">
        <v>716.71</v>
      </c>
      <c r="I35" s="868">
        <v>722.92</v>
      </c>
      <c r="J35" s="598"/>
      <c r="K35" s="4"/>
      <c r="N35" s="985"/>
      <c r="O35" s="985"/>
      <c r="P35" s="985"/>
      <c r="Q35" s="985"/>
      <c r="R35" s="985"/>
      <c r="S35" s="985"/>
      <c r="T35" s="985"/>
      <c r="V35" s="992"/>
      <c r="W35" s="992"/>
      <c r="X35" s="992"/>
      <c r="Y35" s="992"/>
      <c r="Z35" s="992"/>
      <c r="AA35" s="992"/>
      <c r="AB35" s="989"/>
      <c r="AC35" s="989"/>
    </row>
    <row r="36" spans="1:229" ht="18.75" customHeight="1">
      <c r="A36" s="4"/>
      <c r="B36" s="8"/>
      <c r="C36" s="247" t="s">
        <v>260</v>
      </c>
      <c r="D36" s="32"/>
      <c r="E36" s="868">
        <v>771.37</v>
      </c>
      <c r="F36" s="868">
        <v>768.53</v>
      </c>
      <c r="G36" s="868">
        <v>771.04</v>
      </c>
      <c r="H36" s="868">
        <v>770.11</v>
      </c>
      <c r="I36" s="868">
        <v>763.81</v>
      </c>
      <c r="J36" s="598"/>
      <c r="K36" s="4"/>
      <c r="N36" s="985"/>
      <c r="O36" s="985"/>
      <c r="P36" s="985"/>
      <c r="Q36" s="985"/>
      <c r="R36" s="985"/>
      <c r="S36" s="985"/>
      <c r="T36" s="985"/>
      <c r="V36" s="992"/>
      <c r="W36" s="992"/>
      <c r="X36" s="992"/>
      <c r="Y36" s="992"/>
      <c r="Z36" s="992"/>
      <c r="AA36" s="992"/>
      <c r="AB36" s="989"/>
      <c r="AC36" s="989"/>
    </row>
    <row r="37" spans="1:229" ht="18.75" customHeight="1">
      <c r="A37" s="4"/>
      <c r="B37" s="8"/>
      <c r="C37" s="247" t="s">
        <v>83</v>
      </c>
      <c r="D37" s="32"/>
      <c r="E37" s="868">
        <v>733.46</v>
      </c>
      <c r="F37" s="868">
        <v>725.26</v>
      </c>
      <c r="G37" s="868">
        <v>713.78</v>
      </c>
      <c r="H37" s="868">
        <v>737.21</v>
      </c>
      <c r="I37" s="868">
        <v>752.71</v>
      </c>
      <c r="J37" s="598"/>
      <c r="K37" s="4"/>
      <c r="N37" s="985"/>
      <c r="O37" s="985"/>
      <c r="P37" s="985"/>
      <c r="Q37" s="985"/>
      <c r="R37" s="985"/>
      <c r="S37" s="985"/>
      <c r="T37" s="985"/>
      <c r="V37" s="992"/>
      <c r="W37" s="992"/>
      <c r="X37" s="992"/>
      <c r="Y37" s="992"/>
      <c r="Z37" s="992"/>
      <c r="AA37" s="992"/>
      <c r="AB37" s="989"/>
      <c r="AC37" s="989"/>
    </row>
    <row r="38" spans="1:229" ht="18.75" customHeight="1">
      <c r="A38" s="4"/>
      <c r="B38" s="8"/>
      <c r="C38" s="247" t="s">
        <v>261</v>
      </c>
      <c r="D38" s="32"/>
      <c r="E38" s="868">
        <v>744.13</v>
      </c>
      <c r="F38" s="868">
        <v>746.23</v>
      </c>
      <c r="G38" s="868">
        <v>735.87</v>
      </c>
      <c r="H38" s="868">
        <v>741.52</v>
      </c>
      <c r="I38" s="868">
        <v>746.54</v>
      </c>
      <c r="J38" s="598"/>
      <c r="K38" s="4"/>
      <c r="N38" s="985"/>
      <c r="O38" s="985"/>
      <c r="P38" s="985"/>
      <c r="Q38" s="985"/>
      <c r="R38" s="985"/>
      <c r="S38" s="985"/>
      <c r="T38" s="985"/>
      <c r="V38" s="992"/>
      <c r="W38" s="992"/>
      <c r="X38" s="992"/>
      <c r="Y38" s="992"/>
      <c r="Z38" s="992"/>
      <c r="AA38" s="992"/>
      <c r="AB38" s="989"/>
      <c r="AC38" s="989"/>
    </row>
    <row r="39" spans="1:229" ht="18.75" customHeight="1">
      <c r="A39" s="4"/>
      <c r="B39" s="8"/>
      <c r="C39" s="247" t="s">
        <v>82</v>
      </c>
      <c r="D39" s="32"/>
      <c r="E39" s="868">
        <v>721.76</v>
      </c>
      <c r="F39" s="868">
        <v>711.59</v>
      </c>
      <c r="G39" s="868">
        <v>718.49</v>
      </c>
      <c r="H39" s="868">
        <v>738.64</v>
      </c>
      <c r="I39" s="868">
        <v>740.4</v>
      </c>
      <c r="J39" s="598"/>
      <c r="K39" s="4"/>
      <c r="N39" s="985"/>
      <c r="O39" s="985"/>
      <c r="P39" s="985"/>
      <c r="Q39" s="985"/>
      <c r="R39" s="985"/>
      <c r="S39" s="985"/>
      <c r="T39" s="985"/>
      <c r="V39" s="992"/>
      <c r="W39" s="992"/>
      <c r="X39" s="992"/>
      <c r="Y39" s="992"/>
      <c r="Z39" s="992"/>
      <c r="AA39" s="992"/>
      <c r="AB39" s="989"/>
      <c r="AC39" s="989"/>
    </row>
    <row r="40" spans="1:229" ht="18.75" customHeight="1">
      <c r="A40" s="4"/>
      <c r="B40" s="8"/>
      <c r="C40" s="247" t="s">
        <v>81</v>
      </c>
      <c r="D40" s="32"/>
      <c r="E40" s="868">
        <v>841.45</v>
      </c>
      <c r="F40" s="868">
        <v>840.68</v>
      </c>
      <c r="G40" s="868">
        <v>851.24</v>
      </c>
      <c r="H40" s="868">
        <v>848.15</v>
      </c>
      <c r="I40" s="868">
        <v>837.59</v>
      </c>
      <c r="J40" s="598"/>
      <c r="K40" s="4"/>
      <c r="N40" s="985"/>
      <c r="O40" s="985"/>
      <c r="P40" s="985"/>
      <c r="Q40" s="985"/>
      <c r="R40" s="985"/>
      <c r="S40" s="985"/>
      <c r="T40" s="985"/>
      <c r="V40" s="992"/>
      <c r="W40" s="992"/>
      <c r="X40" s="992"/>
      <c r="Y40" s="992"/>
      <c r="Z40" s="992"/>
      <c r="AA40" s="992"/>
      <c r="AB40" s="989"/>
      <c r="AC40" s="989"/>
    </row>
    <row r="41" spans="1:229" ht="18.75" customHeight="1">
      <c r="A41" s="4"/>
      <c r="B41" s="8"/>
      <c r="C41" s="247" t="s">
        <v>262</v>
      </c>
      <c r="D41" s="32"/>
      <c r="E41" s="868">
        <v>755.15</v>
      </c>
      <c r="F41" s="868">
        <v>734.64</v>
      </c>
      <c r="G41" s="868">
        <v>756.68</v>
      </c>
      <c r="H41" s="868">
        <v>748.59</v>
      </c>
      <c r="I41" s="868">
        <v>733.3</v>
      </c>
      <c r="J41" s="598"/>
      <c r="K41" s="4"/>
      <c r="N41" s="985"/>
      <c r="O41" s="985"/>
      <c r="P41" s="985"/>
      <c r="Q41" s="985"/>
      <c r="R41" s="985"/>
      <c r="S41" s="985"/>
      <c r="T41" s="985"/>
      <c r="V41" s="992"/>
      <c r="W41" s="992"/>
      <c r="X41" s="992"/>
      <c r="Y41" s="992"/>
      <c r="Z41" s="992"/>
      <c r="AA41" s="992"/>
      <c r="AB41" s="989"/>
      <c r="AC41" s="989"/>
    </row>
    <row r="42" spans="1:229" ht="18.75" customHeight="1">
      <c r="A42" s="4"/>
      <c r="B42" s="8"/>
      <c r="C42" s="247" t="s">
        <v>80</v>
      </c>
      <c r="D42" s="18"/>
      <c r="E42" s="868">
        <v>870.5</v>
      </c>
      <c r="F42" s="868">
        <v>888.87</v>
      </c>
      <c r="G42" s="868">
        <v>910.29</v>
      </c>
      <c r="H42" s="868">
        <v>919.27</v>
      </c>
      <c r="I42" s="868">
        <v>860.55</v>
      </c>
      <c r="J42" s="598"/>
      <c r="K42" s="4"/>
      <c r="N42" s="985"/>
      <c r="O42" s="985"/>
      <c r="P42" s="985"/>
      <c r="Q42" s="985"/>
      <c r="R42" s="985"/>
      <c r="S42" s="985"/>
      <c r="T42" s="985"/>
      <c r="V42" s="992"/>
      <c r="W42" s="992"/>
      <c r="X42" s="992"/>
      <c r="Y42" s="992"/>
      <c r="Z42" s="992"/>
      <c r="AA42" s="992"/>
      <c r="AB42" s="989"/>
      <c r="AC42" s="989"/>
    </row>
    <row r="43" spans="1:229" ht="18.75" customHeight="1">
      <c r="A43" s="4"/>
      <c r="B43" s="8"/>
      <c r="C43" s="247" t="s">
        <v>263</v>
      </c>
      <c r="D43" s="32"/>
      <c r="E43" s="868">
        <v>872.16</v>
      </c>
      <c r="F43" s="868">
        <v>867.68</v>
      </c>
      <c r="G43" s="868">
        <v>865.47</v>
      </c>
      <c r="H43" s="868">
        <v>890.99</v>
      </c>
      <c r="I43" s="868">
        <v>872.02</v>
      </c>
      <c r="J43" s="598"/>
      <c r="K43" s="4"/>
      <c r="L43" s="605"/>
      <c r="M43" s="605"/>
      <c r="N43" s="605"/>
      <c r="O43" s="605"/>
      <c r="P43" s="605"/>
      <c r="Q43" s="605"/>
      <c r="R43" s="605"/>
      <c r="S43" s="605"/>
      <c r="T43" s="605"/>
      <c r="U43" s="605"/>
      <c r="V43" s="605"/>
      <c r="W43" s="605"/>
      <c r="X43" s="605"/>
      <c r="Y43" s="605"/>
      <c r="Z43" s="605"/>
      <c r="AA43" s="605"/>
      <c r="AB43" s="605"/>
      <c r="AC43" s="605"/>
      <c r="AD43" s="605"/>
      <c r="AE43" s="605"/>
      <c r="AF43" s="605"/>
    </row>
    <row r="44" spans="1:229" ht="18.75" customHeight="1">
      <c r="A44" s="4"/>
      <c r="B44" s="8"/>
      <c r="C44" s="247" t="s">
        <v>264</v>
      </c>
      <c r="D44" s="32"/>
      <c r="E44" s="868">
        <v>820.84</v>
      </c>
      <c r="F44" s="868">
        <v>818.86</v>
      </c>
      <c r="G44" s="868">
        <v>821.06</v>
      </c>
      <c r="H44" s="868">
        <v>831.07</v>
      </c>
      <c r="I44" s="868">
        <v>829.01</v>
      </c>
      <c r="J44" s="598"/>
      <c r="K44" s="4"/>
      <c r="L44" s="605"/>
      <c r="M44" s="605"/>
      <c r="N44" s="605"/>
      <c r="O44" s="605"/>
      <c r="P44" s="605"/>
      <c r="Q44" s="605"/>
      <c r="R44" s="605"/>
      <c r="S44" s="605"/>
      <c r="T44" s="605"/>
      <c r="U44" s="605"/>
      <c r="V44" s="605"/>
      <c r="W44" s="605"/>
      <c r="X44" s="605"/>
      <c r="Y44" s="605"/>
      <c r="Z44" s="605"/>
      <c r="AA44" s="605"/>
      <c r="AB44" s="605"/>
      <c r="AC44" s="605"/>
      <c r="AD44" s="605"/>
      <c r="AE44" s="605"/>
      <c r="AF44" s="605"/>
    </row>
    <row r="45" spans="1:229" ht="18.75" customHeight="1">
      <c r="A45" s="4"/>
      <c r="B45" s="8"/>
      <c r="C45" s="247" t="s">
        <v>354</v>
      </c>
      <c r="D45" s="32"/>
      <c r="E45" s="868">
        <v>804.1</v>
      </c>
      <c r="F45" s="868">
        <v>797.39</v>
      </c>
      <c r="G45" s="868">
        <v>803.42</v>
      </c>
      <c r="H45" s="868">
        <v>808.75</v>
      </c>
      <c r="I45" s="868">
        <v>808.33</v>
      </c>
      <c r="J45" s="598"/>
      <c r="K45" s="4"/>
      <c r="L45" s="605"/>
      <c r="M45" s="605"/>
      <c r="N45" s="605"/>
      <c r="O45" s="605"/>
      <c r="P45" s="605"/>
      <c r="Q45" s="605"/>
      <c r="R45" s="605"/>
      <c r="S45" s="605"/>
      <c r="T45" s="605"/>
      <c r="U45" s="605"/>
      <c r="V45" s="605"/>
      <c r="W45" s="605"/>
      <c r="X45" s="605"/>
      <c r="Y45" s="605"/>
      <c r="Z45" s="605"/>
      <c r="AA45" s="605"/>
      <c r="AB45" s="605"/>
      <c r="AC45" s="605"/>
      <c r="AD45" s="605"/>
      <c r="AE45" s="605"/>
      <c r="AF45" s="605"/>
    </row>
    <row r="46" spans="1:229" ht="18.75" customHeight="1">
      <c r="A46" s="4"/>
      <c r="B46" s="8"/>
      <c r="C46" s="247" t="s">
        <v>355</v>
      </c>
      <c r="D46" s="32"/>
      <c r="E46" s="868">
        <v>700.67</v>
      </c>
      <c r="F46" s="868">
        <v>703.61</v>
      </c>
      <c r="G46" s="868">
        <v>711.52</v>
      </c>
      <c r="H46" s="868">
        <v>713.2</v>
      </c>
      <c r="I46" s="868">
        <v>717.07</v>
      </c>
      <c r="J46" s="598"/>
      <c r="K46" s="4"/>
      <c r="L46" s="605"/>
      <c r="M46" s="605"/>
      <c r="N46" s="605"/>
      <c r="O46" s="605"/>
      <c r="P46" s="605"/>
      <c r="Q46" s="605"/>
      <c r="R46" s="605"/>
      <c r="S46" s="605"/>
      <c r="T46" s="605"/>
      <c r="U46" s="605"/>
      <c r="V46" s="605"/>
      <c r="W46" s="605"/>
      <c r="X46" s="605"/>
      <c r="Y46" s="605"/>
      <c r="Z46" s="605"/>
      <c r="AA46" s="605"/>
      <c r="AB46" s="605"/>
      <c r="AC46" s="605"/>
      <c r="AD46" s="605"/>
      <c r="AE46" s="605"/>
      <c r="AF46" s="605"/>
    </row>
    <row r="47" spans="1:229" s="605" customFormat="1" ht="13.5" customHeight="1">
      <c r="A47" s="804"/>
      <c r="B47" s="804"/>
      <c r="C47" s="1622" t="s">
        <v>348</v>
      </c>
      <c r="D47" s="1622"/>
      <c r="E47" s="1622"/>
      <c r="F47" s="1622"/>
      <c r="G47" s="1622"/>
      <c r="H47" s="1622"/>
      <c r="I47" s="1622"/>
      <c r="J47" s="676"/>
      <c r="K47" s="804"/>
      <c r="AG47" s="804"/>
      <c r="AH47" s="804"/>
      <c r="AI47" s="804"/>
      <c r="AJ47" s="804"/>
      <c r="AK47" s="804"/>
      <c r="AL47" s="804"/>
      <c r="AM47" s="804"/>
      <c r="AN47" s="804"/>
      <c r="AO47" s="804"/>
      <c r="AP47" s="804"/>
      <c r="AQ47" s="804"/>
      <c r="AR47" s="804"/>
      <c r="AS47" s="804"/>
      <c r="AT47" s="804"/>
      <c r="AU47" s="804"/>
      <c r="AV47" s="804"/>
      <c r="AW47" s="804"/>
      <c r="AX47" s="804"/>
      <c r="AY47" s="804"/>
      <c r="AZ47" s="804"/>
      <c r="BA47" s="804"/>
      <c r="BB47" s="804"/>
      <c r="BC47" s="804"/>
      <c r="BD47" s="804"/>
      <c r="BE47" s="804"/>
      <c r="BF47" s="804"/>
      <c r="BG47" s="804"/>
      <c r="BH47" s="804"/>
      <c r="BI47" s="804"/>
      <c r="BJ47" s="804"/>
      <c r="BK47" s="804"/>
      <c r="BL47" s="804"/>
      <c r="BM47" s="804"/>
      <c r="BN47" s="804"/>
      <c r="BO47" s="804"/>
      <c r="BP47" s="804"/>
      <c r="BQ47" s="804"/>
      <c r="BR47" s="804"/>
      <c r="BS47" s="804"/>
      <c r="BT47" s="804"/>
      <c r="BU47" s="804"/>
      <c r="BV47" s="804"/>
      <c r="BW47" s="804"/>
      <c r="BX47" s="804"/>
      <c r="BY47" s="804"/>
      <c r="BZ47" s="804"/>
      <c r="CA47" s="804"/>
      <c r="CB47" s="804"/>
      <c r="CC47" s="804"/>
      <c r="CD47" s="804"/>
      <c r="CE47" s="804"/>
      <c r="CF47" s="804"/>
      <c r="CG47" s="804"/>
      <c r="CH47" s="804"/>
      <c r="CI47" s="804"/>
      <c r="CJ47" s="804"/>
      <c r="CK47" s="804"/>
      <c r="CL47" s="804"/>
      <c r="CM47" s="804"/>
      <c r="CN47" s="804"/>
      <c r="CO47" s="804"/>
      <c r="CP47" s="804"/>
      <c r="CQ47" s="804"/>
      <c r="CR47" s="804"/>
      <c r="CS47" s="804"/>
      <c r="CT47" s="804"/>
      <c r="CU47" s="804"/>
      <c r="CV47" s="804"/>
      <c r="CW47" s="804"/>
      <c r="CX47" s="804"/>
      <c r="CY47" s="804"/>
      <c r="CZ47" s="804"/>
      <c r="DA47" s="804"/>
      <c r="DB47" s="804"/>
      <c r="DC47" s="804"/>
      <c r="DD47" s="804"/>
      <c r="DE47" s="804"/>
      <c r="DF47" s="804"/>
      <c r="DG47" s="804"/>
      <c r="DH47" s="804"/>
      <c r="DI47" s="804"/>
      <c r="DJ47" s="804"/>
      <c r="DK47" s="804"/>
      <c r="DL47" s="804"/>
      <c r="DM47" s="804"/>
      <c r="DN47" s="804"/>
      <c r="DO47" s="804"/>
      <c r="DP47" s="804"/>
      <c r="DQ47" s="804"/>
      <c r="DR47" s="804"/>
      <c r="DS47" s="804"/>
      <c r="DT47" s="804"/>
      <c r="DU47" s="804"/>
      <c r="DV47" s="804"/>
      <c r="DW47" s="804"/>
      <c r="DX47" s="804"/>
      <c r="DY47" s="804"/>
      <c r="DZ47" s="804"/>
      <c r="EA47" s="804"/>
      <c r="EB47" s="804"/>
      <c r="EC47" s="804"/>
      <c r="ED47" s="804"/>
      <c r="EE47" s="804"/>
      <c r="EF47" s="804"/>
      <c r="EG47" s="804"/>
      <c r="EH47" s="804"/>
      <c r="EI47" s="804"/>
      <c r="EJ47" s="804"/>
      <c r="EK47" s="804"/>
      <c r="EL47" s="804"/>
      <c r="EM47" s="804"/>
      <c r="EN47" s="804"/>
      <c r="EO47" s="804"/>
      <c r="EP47" s="804"/>
      <c r="EQ47" s="804"/>
      <c r="ER47" s="804"/>
      <c r="ES47" s="804"/>
      <c r="ET47" s="804"/>
      <c r="EU47" s="804"/>
      <c r="EV47" s="804"/>
      <c r="EW47" s="804"/>
      <c r="EX47" s="804"/>
      <c r="EY47" s="804"/>
      <c r="EZ47" s="804"/>
      <c r="FA47" s="804"/>
      <c r="FB47" s="804"/>
      <c r="FC47" s="804"/>
      <c r="FD47" s="804"/>
      <c r="FE47" s="804"/>
      <c r="FF47" s="804"/>
      <c r="FG47" s="804"/>
      <c r="FH47" s="804"/>
      <c r="FI47" s="804"/>
      <c r="FJ47" s="804"/>
      <c r="FK47" s="804"/>
      <c r="FL47" s="804"/>
      <c r="FM47" s="804"/>
      <c r="FN47" s="804"/>
      <c r="FO47" s="804"/>
      <c r="FP47" s="804"/>
      <c r="FQ47" s="804"/>
      <c r="FR47" s="804"/>
      <c r="FS47" s="804"/>
      <c r="FT47" s="804"/>
      <c r="FU47" s="804"/>
      <c r="FV47" s="804"/>
      <c r="FW47" s="804"/>
      <c r="FX47" s="804"/>
      <c r="FY47" s="804"/>
      <c r="FZ47" s="804"/>
      <c r="GA47" s="804"/>
      <c r="GB47" s="804"/>
      <c r="GC47" s="804"/>
      <c r="GD47" s="804"/>
      <c r="GE47" s="804"/>
      <c r="GF47" s="804"/>
      <c r="GG47" s="804"/>
      <c r="GH47" s="804"/>
      <c r="GI47" s="804"/>
      <c r="GJ47" s="804"/>
      <c r="GK47" s="804"/>
      <c r="GL47" s="804"/>
      <c r="GM47" s="804"/>
      <c r="GN47" s="804"/>
      <c r="GO47" s="804"/>
      <c r="GP47" s="804"/>
      <c r="GQ47" s="804"/>
      <c r="GR47" s="804"/>
      <c r="GS47" s="804"/>
      <c r="GT47" s="804"/>
      <c r="GU47" s="804"/>
      <c r="GV47" s="804"/>
      <c r="GW47" s="804"/>
      <c r="GX47" s="804"/>
      <c r="GY47" s="804"/>
      <c r="GZ47" s="804"/>
      <c r="HA47" s="804"/>
      <c r="HB47" s="804"/>
      <c r="HC47" s="804"/>
      <c r="HD47" s="804"/>
      <c r="HE47" s="804"/>
      <c r="HF47" s="804"/>
      <c r="HG47" s="804"/>
      <c r="HH47" s="804"/>
      <c r="HI47" s="804"/>
      <c r="HJ47" s="804"/>
      <c r="HK47" s="804"/>
      <c r="HL47" s="804"/>
      <c r="HM47" s="804"/>
      <c r="HN47" s="804"/>
      <c r="HO47" s="804"/>
      <c r="HP47" s="804"/>
      <c r="HQ47" s="804"/>
      <c r="HR47" s="804"/>
      <c r="HS47" s="804"/>
      <c r="HT47" s="804"/>
      <c r="HU47" s="804"/>
    </row>
    <row r="48" spans="1:229" ht="13.5" customHeight="1">
      <c r="A48" s="4"/>
      <c r="B48" s="8"/>
      <c r="C48" s="54" t="s">
        <v>403</v>
      </c>
      <c r="D48" s="807"/>
      <c r="E48" s="807"/>
      <c r="F48" s="807"/>
      <c r="G48" s="807"/>
      <c r="H48" s="807"/>
      <c r="I48" s="807"/>
      <c r="J48" s="598"/>
      <c r="K48" s="4"/>
      <c r="L48" s="605"/>
      <c r="M48" s="605"/>
      <c r="N48" s="605"/>
      <c r="O48" s="605"/>
      <c r="P48" s="605"/>
      <c r="Q48" s="605"/>
      <c r="R48" s="605"/>
      <c r="S48" s="605"/>
      <c r="T48" s="605"/>
      <c r="U48" s="605"/>
      <c r="V48" s="605"/>
      <c r="W48" s="605"/>
      <c r="X48" s="605"/>
      <c r="Y48" s="605"/>
      <c r="Z48" s="605"/>
      <c r="AA48" s="605"/>
      <c r="AB48" s="605"/>
      <c r="AC48" s="605"/>
      <c r="AD48" s="605"/>
      <c r="AE48" s="605"/>
      <c r="AF48" s="605"/>
    </row>
    <row r="49" spans="1:32" ht="13.5" customHeight="1">
      <c r="A49" s="4"/>
      <c r="B49" s="4"/>
      <c r="C49" s="4"/>
      <c r="D49" s="804"/>
      <c r="E49" s="8"/>
      <c r="F49" s="8"/>
      <c r="G49" s="8"/>
      <c r="H49" s="1628">
        <v>42125</v>
      </c>
      <c r="I49" s="1628"/>
      <c r="J49" s="310">
        <v>15</v>
      </c>
      <c r="K49" s="4"/>
      <c r="L49" s="605"/>
      <c r="M49" s="605"/>
      <c r="N49" s="605"/>
      <c r="O49" s="605"/>
      <c r="P49" s="605"/>
      <c r="Q49" s="605"/>
      <c r="R49" s="605"/>
      <c r="S49" s="605"/>
      <c r="T49" s="605"/>
      <c r="U49" s="605"/>
      <c r="V49" s="605"/>
      <c r="W49" s="605"/>
      <c r="X49" s="605"/>
      <c r="Y49" s="605"/>
      <c r="Z49" s="605"/>
      <c r="AA49" s="605"/>
      <c r="AB49" s="605"/>
      <c r="AC49" s="605"/>
      <c r="AD49" s="605"/>
      <c r="AE49" s="605"/>
      <c r="AF49" s="605"/>
    </row>
    <row r="50" spans="1:32">
      <c r="L50" s="605"/>
      <c r="M50" s="605"/>
      <c r="N50" s="605"/>
      <c r="O50" s="605"/>
      <c r="P50" s="605"/>
      <c r="Q50" s="605"/>
      <c r="R50" s="605"/>
      <c r="S50" s="605"/>
      <c r="T50" s="605"/>
      <c r="U50" s="605"/>
      <c r="V50" s="605"/>
      <c r="W50" s="605"/>
      <c r="X50" s="605"/>
      <c r="Y50" s="605"/>
      <c r="Z50" s="605"/>
      <c r="AA50" s="605"/>
      <c r="AB50" s="605"/>
      <c r="AC50" s="605"/>
      <c r="AD50" s="605"/>
      <c r="AE50" s="605"/>
      <c r="AF50" s="605"/>
    </row>
    <row r="55" spans="1:32">
      <c r="B55" s="12"/>
    </row>
    <row r="60" spans="1:32" ht="8.25" customHeight="1"/>
    <row r="62" spans="1:32" ht="9" customHeight="1">
      <c r="J62" s="9"/>
    </row>
    <row r="63" spans="1:32" ht="8.25" customHeight="1">
      <c r="E63" s="1483"/>
      <c r="F63" s="1483"/>
      <c r="G63" s="1483"/>
      <c r="H63" s="1483"/>
      <c r="I63" s="1483"/>
      <c r="J63" s="1483"/>
    </row>
    <row r="64" spans="1:32" ht="9.75" customHeight="1"/>
    <row r="69" ht="4.5" customHeight="1"/>
    <row r="78" ht="10.5" customHeight="1"/>
    <row r="79" ht="10.5" customHeight="1"/>
    <row r="80" ht="10.5" customHeight="1"/>
    <row r="81" ht="10.5" customHeight="1"/>
    <row r="82" ht="10.5" customHeight="1"/>
    <row r="83" ht="10.5" customHeight="1"/>
    <row r="84" ht="10.5" customHeight="1"/>
    <row r="85" ht="10.5" customHeight="1"/>
    <row r="86" ht="10.5" customHeight="1"/>
    <row r="87" ht="10.5" customHeight="1"/>
    <row r="88" ht="10.5" customHeight="1"/>
  </sheetData>
  <mergeCells count="15">
    <mergeCell ref="B1:D1"/>
    <mergeCell ref="B2:D2"/>
    <mergeCell ref="C4:I4"/>
    <mergeCell ref="C5:D7"/>
    <mergeCell ref="E6:I6"/>
    <mergeCell ref="E7:H7"/>
    <mergeCell ref="C31:D31"/>
    <mergeCell ref="C47:I47"/>
    <mergeCell ref="E63:J63"/>
    <mergeCell ref="C9:D9"/>
    <mergeCell ref="C26:I26"/>
    <mergeCell ref="C27:D29"/>
    <mergeCell ref="H49:I49"/>
    <mergeCell ref="E28:I28"/>
    <mergeCell ref="E29:H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sheetPr codeName="Folha15">
    <tabColor theme="7"/>
  </sheetPr>
  <dimension ref="A1:AD98"/>
  <sheetViews>
    <sheetView zoomScaleNormal="100" workbookViewId="0"/>
  </sheetViews>
  <sheetFormatPr defaultRowHeight="12.75"/>
  <cols>
    <col min="1" max="1" width="1" style="469" customWidth="1"/>
    <col min="2" max="2" width="2.5703125" style="469" customWidth="1"/>
    <col min="3" max="3" width="2.28515625" style="469" customWidth="1"/>
    <col min="4" max="4" width="27.85546875" style="469" customWidth="1"/>
    <col min="5" max="9" width="5" style="469" customWidth="1"/>
    <col min="10" max="17" width="5.140625" style="469" customWidth="1"/>
    <col min="18" max="18" width="2.5703125" style="469" customWidth="1"/>
    <col min="19" max="19" width="1" style="469" customWidth="1"/>
    <col min="20" max="20" width="7.42578125" style="469" customWidth="1"/>
    <col min="21" max="21" width="5.5703125" style="469" customWidth="1"/>
    <col min="22" max="22" width="6.5703125" style="469" bestFit="1" customWidth="1"/>
    <col min="23" max="24" width="5.5703125" style="469" customWidth="1"/>
    <col min="25" max="25" width="6.5703125" style="469" bestFit="1" customWidth="1"/>
    <col min="26" max="32" width="5.5703125" style="469" customWidth="1"/>
    <col min="33" max="16384" width="9.140625" style="469"/>
  </cols>
  <sheetData>
    <row r="1" spans="1:22" ht="13.5" customHeight="1">
      <c r="A1" s="464"/>
      <c r="B1" s="534"/>
      <c r="C1" s="1649" t="s">
        <v>34</v>
      </c>
      <c r="D1" s="1649"/>
      <c r="E1" s="1649"/>
      <c r="F1" s="1649"/>
      <c r="G1" s="474"/>
      <c r="H1" s="474"/>
      <c r="I1" s="474"/>
      <c r="J1" s="1656" t="s">
        <v>495</v>
      </c>
      <c r="K1" s="1656"/>
      <c r="L1" s="1656"/>
      <c r="M1" s="1656"/>
      <c r="N1" s="1656"/>
      <c r="O1" s="1656"/>
      <c r="P1" s="1656"/>
      <c r="Q1" s="679"/>
      <c r="R1" s="679"/>
      <c r="S1" s="464"/>
    </row>
    <row r="2" spans="1:22" ht="6" customHeight="1">
      <c r="A2" s="678"/>
      <c r="B2" s="592"/>
      <c r="C2" s="1081"/>
      <c r="D2" s="1081"/>
      <c r="E2" s="522"/>
      <c r="F2" s="522"/>
      <c r="G2" s="522"/>
      <c r="H2" s="522"/>
      <c r="I2" s="522"/>
      <c r="J2" s="522"/>
      <c r="K2" s="522"/>
      <c r="L2" s="522"/>
      <c r="M2" s="522"/>
      <c r="N2" s="522"/>
      <c r="O2" s="522"/>
      <c r="P2" s="522"/>
      <c r="Q2" s="522"/>
      <c r="R2" s="474"/>
      <c r="S2" s="474"/>
    </row>
    <row r="3" spans="1:22" ht="11.25" customHeight="1" thickBot="1">
      <c r="A3" s="464"/>
      <c r="B3" s="535"/>
      <c r="C3" s="531"/>
      <c r="D3" s="531"/>
      <c r="E3" s="474"/>
      <c r="F3" s="474"/>
      <c r="G3" s="474"/>
      <c r="H3" s="474"/>
      <c r="I3" s="474"/>
      <c r="J3" s="845"/>
      <c r="K3" s="845"/>
      <c r="L3" s="845"/>
      <c r="M3" s="845"/>
      <c r="N3" s="845"/>
      <c r="O3" s="845"/>
      <c r="P3" s="845"/>
      <c r="Q3" s="845" t="s">
        <v>70</v>
      </c>
      <c r="R3" s="474"/>
      <c r="S3" s="474"/>
    </row>
    <row r="4" spans="1:22" ht="13.5" customHeight="1" thickBot="1">
      <c r="A4" s="464"/>
      <c r="B4" s="535"/>
      <c r="C4" s="1650" t="s">
        <v>130</v>
      </c>
      <c r="D4" s="1651"/>
      <c r="E4" s="1651"/>
      <c r="F4" s="1651"/>
      <c r="G4" s="1651"/>
      <c r="H4" s="1651"/>
      <c r="I4" s="1651"/>
      <c r="J4" s="1651"/>
      <c r="K4" s="1651"/>
      <c r="L4" s="1651"/>
      <c r="M4" s="1651"/>
      <c r="N4" s="1651"/>
      <c r="O4" s="1651"/>
      <c r="P4" s="1651"/>
      <c r="Q4" s="1652"/>
      <c r="R4" s="474"/>
      <c r="S4" s="474"/>
    </row>
    <row r="5" spans="1:22" ht="3.75" customHeight="1">
      <c r="A5" s="464"/>
      <c r="B5" s="535"/>
      <c r="C5" s="531"/>
      <c r="D5" s="531"/>
      <c r="E5" s="474"/>
      <c r="F5" s="474"/>
      <c r="G5" s="482"/>
      <c r="H5" s="474"/>
      <c r="I5" s="474"/>
      <c r="J5" s="546"/>
      <c r="K5" s="546"/>
      <c r="L5" s="546"/>
      <c r="M5" s="546"/>
      <c r="N5" s="546"/>
      <c r="O5" s="546"/>
      <c r="P5" s="546"/>
      <c r="Q5" s="546"/>
      <c r="R5" s="474"/>
      <c r="S5" s="474"/>
    </row>
    <row r="6" spans="1:22" ht="13.5" customHeight="1">
      <c r="A6" s="464"/>
      <c r="B6" s="535"/>
      <c r="C6" s="1643" t="s">
        <v>129</v>
      </c>
      <c r="D6" s="1644"/>
      <c r="E6" s="1644"/>
      <c r="F6" s="1644"/>
      <c r="G6" s="1644"/>
      <c r="H6" s="1644"/>
      <c r="I6" s="1644"/>
      <c r="J6" s="1644"/>
      <c r="K6" s="1644"/>
      <c r="L6" s="1644"/>
      <c r="M6" s="1644"/>
      <c r="N6" s="1644"/>
      <c r="O6" s="1644"/>
      <c r="P6" s="1644"/>
      <c r="Q6" s="1645"/>
      <c r="R6" s="474"/>
      <c r="S6" s="474"/>
    </row>
    <row r="7" spans="1:22" ht="2.25" customHeight="1">
      <c r="A7" s="464"/>
      <c r="B7" s="535"/>
      <c r="C7" s="1653" t="s">
        <v>78</v>
      </c>
      <c r="D7" s="1653"/>
      <c r="E7" s="481"/>
      <c r="F7" s="481"/>
      <c r="G7" s="1655">
        <v>2014</v>
      </c>
      <c r="H7" s="1655"/>
      <c r="I7" s="1655"/>
      <c r="J7" s="1655"/>
      <c r="K7" s="1655"/>
      <c r="L7" s="1655"/>
      <c r="M7" s="1655"/>
      <c r="N7" s="1655"/>
      <c r="O7" s="1655"/>
      <c r="P7" s="1655"/>
      <c r="Q7" s="1655"/>
      <c r="R7" s="474"/>
      <c r="S7" s="474"/>
    </row>
    <row r="8" spans="1:22" ht="13.5" customHeight="1">
      <c r="A8" s="464"/>
      <c r="B8" s="535"/>
      <c r="C8" s="1654"/>
      <c r="D8" s="1654"/>
      <c r="E8" s="1658">
        <v>2014</v>
      </c>
      <c r="F8" s="1658"/>
      <c r="G8" s="1658"/>
      <c r="H8" s="1658"/>
      <c r="I8" s="1658"/>
      <c r="J8" s="1658"/>
      <c r="K8" s="1658"/>
      <c r="L8" s="1658"/>
      <c r="M8" s="1659"/>
      <c r="N8" s="1657">
        <v>2015</v>
      </c>
      <c r="O8" s="1658"/>
      <c r="P8" s="1658"/>
      <c r="Q8" s="1658"/>
      <c r="R8" s="474"/>
      <c r="S8" s="474"/>
    </row>
    <row r="9" spans="1:22" ht="12.75" customHeight="1">
      <c r="A9" s="464"/>
      <c r="B9" s="535"/>
      <c r="C9" s="479"/>
      <c r="D9" s="479"/>
      <c r="E9" s="940" t="s">
        <v>102</v>
      </c>
      <c r="F9" s="940" t="s">
        <v>101</v>
      </c>
      <c r="G9" s="940" t="s">
        <v>100</v>
      </c>
      <c r="H9" s="523" t="s">
        <v>99</v>
      </c>
      <c r="I9" s="940" t="s">
        <v>98</v>
      </c>
      <c r="J9" s="940" t="s">
        <v>97</v>
      </c>
      <c r="K9" s="940" t="s">
        <v>96</v>
      </c>
      <c r="L9" s="940" t="s">
        <v>95</v>
      </c>
      <c r="M9" s="940" t="s">
        <v>94</v>
      </c>
      <c r="N9" s="1084" t="s">
        <v>93</v>
      </c>
      <c r="O9" s="940" t="s">
        <v>104</v>
      </c>
      <c r="P9" s="940" t="s">
        <v>103</v>
      </c>
      <c r="Q9" s="940" t="s">
        <v>102</v>
      </c>
      <c r="R9" s="594"/>
      <c r="S9" s="474"/>
    </row>
    <row r="10" spans="1:22" s="551" customFormat="1" ht="16.5" customHeight="1">
      <c r="A10" s="547"/>
      <c r="B10" s="548"/>
      <c r="C10" s="1576" t="s">
        <v>106</v>
      </c>
      <c r="D10" s="1576"/>
      <c r="E10" s="549">
        <v>18</v>
      </c>
      <c r="F10" s="549">
        <v>24</v>
      </c>
      <c r="G10" s="549">
        <v>18</v>
      </c>
      <c r="H10" s="549">
        <v>14</v>
      </c>
      <c r="I10" s="549">
        <v>30</v>
      </c>
      <c r="J10" s="549">
        <v>13</v>
      </c>
      <c r="K10" s="549">
        <v>14</v>
      </c>
      <c r="L10" s="549">
        <v>17</v>
      </c>
      <c r="M10" s="549">
        <v>4</v>
      </c>
      <c r="N10" s="549">
        <v>13</v>
      </c>
      <c r="O10" s="549">
        <v>8</v>
      </c>
      <c r="P10" s="549">
        <v>11</v>
      </c>
      <c r="Q10" s="549">
        <v>16</v>
      </c>
      <c r="R10" s="594"/>
      <c r="S10" s="550"/>
      <c r="T10" s="969"/>
      <c r="U10" s="969"/>
    </row>
    <row r="11" spans="1:22" s="555" customFormat="1" ht="10.5" customHeight="1">
      <c r="A11" s="552"/>
      <c r="B11" s="553"/>
      <c r="C11" s="1080"/>
      <c r="D11" s="646" t="s">
        <v>250</v>
      </c>
      <c r="E11" s="906">
        <v>6</v>
      </c>
      <c r="F11" s="906">
        <v>8</v>
      </c>
      <c r="G11" s="906">
        <v>6</v>
      </c>
      <c r="H11" s="906">
        <v>5</v>
      </c>
      <c r="I11" s="906">
        <v>12</v>
      </c>
      <c r="J11" s="906">
        <v>1</v>
      </c>
      <c r="K11" s="906">
        <v>2</v>
      </c>
      <c r="L11" s="906">
        <v>3</v>
      </c>
      <c r="M11" s="906">
        <v>2</v>
      </c>
      <c r="N11" s="906">
        <v>3</v>
      </c>
      <c r="O11" s="906">
        <v>5</v>
      </c>
      <c r="P11" s="906">
        <v>6</v>
      </c>
      <c r="Q11" s="906">
        <v>4</v>
      </c>
      <c r="R11" s="594"/>
      <c r="S11" s="531"/>
      <c r="U11" s="969"/>
      <c r="V11" s="1082"/>
    </row>
    <row r="12" spans="1:22" s="555" customFormat="1" ht="10.5" customHeight="1">
      <c r="A12" s="552"/>
      <c r="B12" s="553"/>
      <c r="C12" s="1080"/>
      <c r="D12" s="646" t="s">
        <v>251</v>
      </c>
      <c r="E12" s="906">
        <v>2</v>
      </c>
      <c r="F12" s="906" t="s">
        <v>9</v>
      </c>
      <c r="G12" s="906">
        <v>2</v>
      </c>
      <c r="H12" s="906">
        <v>2</v>
      </c>
      <c r="I12" s="906">
        <v>7</v>
      </c>
      <c r="J12" s="906">
        <v>2</v>
      </c>
      <c r="K12" s="906">
        <v>4</v>
      </c>
      <c r="L12" s="906" t="s">
        <v>9</v>
      </c>
      <c r="M12" s="906" t="s">
        <v>9</v>
      </c>
      <c r="N12" s="906">
        <v>1</v>
      </c>
      <c r="O12" s="906" t="s">
        <v>9</v>
      </c>
      <c r="P12" s="906">
        <v>3</v>
      </c>
      <c r="Q12" s="906">
        <v>1</v>
      </c>
      <c r="R12" s="594"/>
      <c r="S12" s="531"/>
      <c r="U12" s="969"/>
    </row>
    <row r="13" spans="1:22" s="555" customFormat="1" ht="10.5" customHeight="1">
      <c r="A13" s="552"/>
      <c r="B13" s="553"/>
      <c r="C13" s="1080"/>
      <c r="D13" s="646" t="s">
        <v>252</v>
      </c>
      <c r="E13" s="906">
        <v>9</v>
      </c>
      <c r="F13" s="906">
        <v>11</v>
      </c>
      <c r="G13" s="906">
        <v>9</v>
      </c>
      <c r="H13" s="906">
        <v>6</v>
      </c>
      <c r="I13" s="906">
        <v>11</v>
      </c>
      <c r="J13" s="906">
        <v>5</v>
      </c>
      <c r="K13" s="906">
        <v>4</v>
      </c>
      <c r="L13" s="906">
        <v>12</v>
      </c>
      <c r="M13" s="906">
        <v>2</v>
      </c>
      <c r="N13" s="906">
        <v>2</v>
      </c>
      <c r="O13" s="906">
        <v>3</v>
      </c>
      <c r="P13" s="906">
        <v>1</v>
      </c>
      <c r="Q13" s="906">
        <v>10</v>
      </c>
      <c r="R13" s="594"/>
      <c r="S13" s="531"/>
      <c r="U13" s="969"/>
    </row>
    <row r="14" spans="1:22" s="555" customFormat="1" ht="10.5" customHeight="1">
      <c r="A14" s="552"/>
      <c r="B14" s="553"/>
      <c r="C14" s="1080"/>
      <c r="D14" s="646" t="s">
        <v>253</v>
      </c>
      <c r="E14" s="906">
        <v>1</v>
      </c>
      <c r="F14" s="906">
        <v>2</v>
      </c>
      <c r="G14" s="906">
        <v>1</v>
      </c>
      <c r="H14" s="906">
        <v>1</v>
      </c>
      <c r="I14" s="906" t="s">
        <v>9</v>
      </c>
      <c r="J14" s="906" t="s">
        <v>9</v>
      </c>
      <c r="K14" s="906">
        <v>4</v>
      </c>
      <c r="L14" s="906" t="s">
        <v>9</v>
      </c>
      <c r="M14" s="906" t="s">
        <v>9</v>
      </c>
      <c r="N14" s="906">
        <v>2</v>
      </c>
      <c r="O14" s="906" t="s">
        <v>9</v>
      </c>
      <c r="P14" s="906">
        <v>1</v>
      </c>
      <c r="Q14" s="906" t="s">
        <v>9</v>
      </c>
      <c r="R14" s="554"/>
      <c r="S14" s="531"/>
      <c r="U14" s="969"/>
    </row>
    <row r="15" spans="1:22" s="555" customFormat="1" ht="10.5" customHeight="1">
      <c r="A15" s="552"/>
      <c r="B15" s="553"/>
      <c r="C15" s="1080"/>
      <c r="D15" s="646" t="s">
        <v>254</v>
      </c>
      <c r="E15" s="906" t="s">
        <v>9</v>
      </c>
      <c r="F15" s="906" t="s">
        <v>9</v>
      </c>
      <c r="G15" s="906" t="s">
        <v>9</v>
      </c>
      <c r="H15" s="906" t="s">
        <v>9</v>
      </c>
      <c r="I15" s="906" t="s">
        <v>9</v>
      </c>
      <c r="J15" s="906" t="s">
        <v>9</v>
      </c>
      <c r="K15" s="906" t="s">
        <v>9</v>
      </c>
      <c r="L15" s="906" t="s">
        <v>9</v>
      </c>
      <c r="M15" s="906" t="s">
        <v>9</v>
      </c>
      <c r="N15" s="906" t="s">
        <v>9</v>
      </c>
      <c r="O15" s="906" t="s">
        <v>9</v>
      </c>
      <c r="P15" s="906" t="s">
        <v>9</v>
      </c>
      <c r="Q15" s="906" t="s">
        <v>9</v>
      </c>
      <c r="R15" s="554"/>
      <c r="S15" s="531"/>
      <c r="T15" s="995"/>
      <c r="U15" s="969"/>
    </row>
    <row r="16" spans="1:22" s="555" customFormat="1" ht="10.5" customHeight="1">
      <c r="A16" s="552"/>
      <c r="B16" s="553"/>
      <c r="C16" s="1080"/>
      <c r="D16" s="646" t="s">
        <v>255</v>
      </c>
      <c r="E16" s="906" t="s">
        <v>9</v>
      </c>
      <c r="F16" s="906" t="s">
        <v>9</v>
      </c>
      <c r="G16" s="906" t="s">
        <v>9</v>
      </c>
      <c r="H16" s="906" t="s">
        <v>9</v>
      </c>
      <c r="I16" s="906" t="s">
        <v>9</v>
      </c>
      <c r="J16" s="906" t="s">
        <v>9</v>
      </c>
      <c r="K16" s="906" t="s">
        <v>9</v>
      </c>
      <c r="L16" s="906" t="s">
        <v>9</v>
      </c>
      <c r="M16" s="906" t="s">
        <v>9</v>
      </c>
      <c r="N16" s="906" t="s">
        <v>9</v>
      </c>
      <c r="O16" s="906" t="s">
        <v>9</v>
      </c>
      <c r="P16" s="906" t="s">
        <v>9</v>
      </c>
      <c r="Q16" s="906" t="s">
        <v>9</v>
      </c>
      <c r="R16" s="554"/>
      <c r="S16" s="531"/>
      <c r="U16" s="969"/>
    </row>
    <row r="17" spans="1:25" s="555" customFormat="1" ht="10.5" customHeight="1">
      <c r="A17" s="552"/>
      <c r="B17" s="553"/>
      <c r="C17" s="1080"/>
      <c r="D17" s="556" t="s">
        <v>256</v>
      </c>
      <c r="E17" s="906" t="s">
        <v>9</v>
      </c>
      <c r="F17" s="906">
        <v>3</v>
      </c>
      <c r="G17" s="906" t="s">
        <v>9</v>
      </c>
      <c r="H17" s="906" t="s">
        <v>9</v>
      </c>
      <c r="I17" s="906" t="s">
        <v>9</v>
      </c>
      <c r="J17" s="906">
        <v>5</v>
      </c>
      <c r="K17" s="906" t="s">
        <v>9</v>
      </c>
      <c r="L17" s="906">
        <v>2</v>
      </c>
      <c r="M17" s="906" t="s">
        <v>9</v>
      </c>
      <c r="N17" s="906">
        <v>5</v>
      </c>
      <c r="O17" s="906">
        <v>2</v>
      </c>
      <c r="P17" s="906">
        <v>3</v>
      </c>
      <c r="Q17" s="906">
        <v>1</v>
      </c>
      <c r="R17" s="554"/>
      <c r="S17" s="531"/>
      <c r="U17" s="969"/>
    </row>
    <row r="18" spans="1:25" s="551" customFormat="1" ht="14.25" customHeight="1">
      <c r="A18" s="557"/>
      <c r="B18" s="558"/>
      <c r="C18" s="1078" t="s">
        <v>319</v>
      </c>
      <c r="D18" s="559"/>
      <c r="E18" s="549">
        <v>9</v>
      </c>
      <c r="F18" s="549">
        <v>10</v>
      </c>
      <c r="G18" s="549">
        <v>12</v>
      </c>
      <c r="H18" s="549">
        <v>7</v>
      </c>
      <c r="I18" s="549">
        <v>14</v>
      </c>
      <c r="J18" s="549">
        <v>4</v>
      </c>
      <c r="K18" s="549">
        <v>11</v>
      </c>
      <c r="L18" s="549">
        <v>7</v>
      </c>
      <c r="M18" s="549">
        <v>1</v>
      </c>
      <c r="N18" s="549">
        <v>4</v>
      </c>
      <c r="O18" s="549">
        <v>6</v>
      </c>
      <c r="P18" s="549">
        <v>8</v>
      </c>
      <c r="Q18" s="549">
        <v>13</v>
      </c>
      <c r="R18" s="554"/>
      <c r="S18" s="531"/>
      <c r="T18" s="995"/>
      <c r="U18" s="969"/>
    </row>
    <row r="19" spans="1:25" s="563" customFormat="1" ht="14.25" customHeight="1">
      <c r="A19" s="560"/>
      <c r="B19" s="561"/>
      <c r="C19" s="1078" t="s">
        <v>320</v>
      </c>
      <c r="D19" s="1078"/>
      <c r="E19" s="562">
        <v>4712</v>
      </c>
      <c r="F19" s="562">
        <v>48594</v>
      </c>
      <c r="G19" s="562">
        <v>13414</v>
      </c>
      <c r="H19" s="562">
        <v>2381</v>
      </c>
      <c r="I19" s="562">
        <v>111811</v>
      </c>
      <c r="J19" s="562">
        <v>1328</v>
      </c>
      <c r="K19" s="562">
        <v>8489</v>
      </c>
      <c r="L19" s="562">
        <v>11558</v>
      </c>
      <c r="M19" s="562">
        <v>42</v>
      </c>
      <c r="N19" s="562">
        <v>32008</v>
      </c>
      <c r="O19" s="562">
        <v>25414</v>
      </c>
      <c r="P19" s="562">
        <v>62990</v>
      </c>
      <c r="Q19" s="562">
        <v>9949</v>
      </c>
      <c r="R19" s="554"/>
      <c r="S19" s="531"/>
      <c r="T19" s="995"/>
      <c r="U19" s="909"/>
    </row>
    <row r="20" spans="1:25" ht="9.75" customHeight="1">
      <c r="A20" s="464"/>
      <c r="B20" s="535"/>
      <c r="C20" s="1633" t="s">
        <v>128</v>
      </c>
      <c r="D20" s="1633"/>
      <c r="E20" s="861" t="s">
        <v>9</v>
      </c>
      <c r="F20" s="861" t="s">
        <v>9</v>
      </c>
      <c r="G20" s="861">
        <v>1504</v>
      </c>
      <c r="H20" s="861">
        <v>256</v>
      </c>
      <c r="I20" s="861" t="s">
        <v>9</v>
      </c>
      <c r="J20" s="861" t="s">
        <v>9</v>
      </c>
      <c r="K20" s="861" t="s">
        <v>452</v>
      </c>
      <c r="L20" s="861" t="s">
        <v>9</v>
      </c>
      <c r="M20" s="861" t="s">
        <v>9</v>
      </c>
      <c r="N20" s="861" t="s">
        <v>9</v>
      </c>
      <c r="O20" s="861" t="s">
        <v>9</v>
      </c>
      <c r="P20" s="861" t="s">
        <v>9</v>
      </c>
      <c r="Q20" s="861" t="s">
        <v>9</v>
      </c>
      <c r="R20" s="554"/>
      <c r="S20" s="531"/>
      <c r="T20" s="555"/>
      <c r="U20" s="529"/>
    </row>
    <row r="21" spans="1:25" ht="9.75" customHeight="1">
      <c r="A21" s="464"/>
      <c r="B21" s="535"/>
      <c r="C21" s="1633" t="s">
        <v>127</v>
      </c>
      <c r="D21" s="1633"/>
      <c r="E21" s="861" t="s">
        <v>9</v>
      </c>
      <c r="F21" s="861" t="s">
        <v>9</v>
      </c>
      <c r="G21" s="861" t="s">
        <v>9</v>
      </c>
      <c r="H21" s="861" t="s">
        <v>9</v>
      </c>
      <c r="I21" s="861" t="s">
        <v>9</v>
      </c>
      <c r="J21" s="861" t="s">
        <v>9</v>
      </c>
      <c r="K21" s="861" t="s">
        <v>9</v>
      </c>
      <c r="L21" s="861" t="s">
        <v>9</v>
      </c>
      <c r="M21" s="861" t="s">
        <v>9</v>
      </c>
      <c r="N21" s="861" t="s">
        <v>9</v>
      </c>
      <c r="O21" s="861" t="s">
        <v>9</v>
      </c>
      <c r="P21" s="861" t="s">
        <v>9</v>
      </c>
      <c r="Q21" s="861" t="s">
        <v>9</v>
      </c>
      <c r="R21" s="594"/>
      <c r="S21" s="474"/>
      <c r="T21" s="529"/>
      <c r="V21" s="529"/>
    </row>
    <row r="22" spans="1:25" ht="9.75" customHeight="1">
      <c r="A22" s="464"/>
      <c r="B22" s="535"/>
      <c r="C22" s="1633" t="s">
        <v>126</v>
      </c>
      <c r="D22" s="1633"/>
      <c r="E22" s="861">
        <v>3375</v>
      </c>
      <c r="F22" s="861">
        <v>47999</v>
      </c>
      <c r="G22" s="861">
        <v>11392</v>
      </c>
      <c r="H22" s="861">
        <v>495</v>
      </c>
      <c r="I22" s="861">
        <v>42929</v>
      </c>
      <c r="J22" s="861" t="s">
        <v>452</v>
      </c>
      <c r="K22" s="861" t="s">
        <v>452</v>
      </c>
      <c r="L22" s="861" t="s">
        <v>452</v>
      </c>
      <c r="M22" s="861" t="s">
        <v>9</v>
      </c>
      <c r="N22" s="861">
        <v>25584</v>
      </c>
      <c r="O22" s="861">
        <v>11598</v>
      </c>
      <c r="P22" s="861">
        <v>41160</v>
      </c>
      <c r="Q22" s="861">
        <v>2914</v>
      </c>
      <c r="R22" s="594"/>
      <c r="S22" s="474"/>
      <c r="T22" s="529"/>
      <c r="U22" s="529"/>
    </row>
    <row r="23" spans="1:25" ht="9.75" customHeight="1">
      <c r="A23" s="464"/>
      <c r="B23" s="535"/>
      <c r="C23" s="1633" t="s">
        <v>125</v>
      </c>
      <c r="D23" s="1633"/>
      <c r="E23" s="861" t="s">
        <v>9</v>
      </c>
      <c r="F23" s="861" t="s">
        <v>9</v>
      </c>
      <c r="G23" s="861" t="s">
        <v>9</v>
      </c>
      <c r="H23" s="861" t="s">
        <v>9</v>
      </c>
      <c r="I23" s="861" t="s">
        <v>9</v>
      </c>
      <c r="J23" s="861" t="s">
        <v>9</v>
      </c>
      <c r="K23" s="861" t="s">
        <v>452</v>
      </c>
      <c r="L23" s="861" t="s">
        <v>9</v>
      </c>
      <c r="M23" s="861" t="s">
        <v>9</v>
      </c>
      <c r="N23" s="861" t="s">
        <v>9</v>
      </c>
      <c r="O23" s="861" t="s">
        <v>9</v>
      </c>
      <c r="P23" s="861" t="s">
        <v>9</v>
      </c>
      <c r="Q23" s="861" t="s">
        <v>9</v>
      </c>
      <c r="R23" s="594"/>
      <c r="S23" s="474"/>
      <c r="V23" s="529"/>
    </row>
    <row r="24" spans="1:25" ht="9.75" customHeight="1">
      <c r="A24" s="464"/>
      <c r="B24" s="535"/>
      <c r="C24" s="1633" t="s">
        <v>124</v>
      </c>
      <c r="D24" s="1633"/>
      <c r="E24" s="861" t="s">
        <v>9</v>
      </c>
      <c r="F24" s="861" t="s">
        <v>9</v>
      </c>
      <c r="G24" s="861" t="s">
        <v>9</v>
      </c>
      <c r="H24" s="861" t="s">
        <v>9</v>
      </c>
      <c r="I24" s="861" t="s">
        <v>9</v>
      </c>
      <c r="J24" s="861" t="s">
        <v>9</v>
      </c>
      <c r="K24" s="861" t="s">
        <v>9</v>
      </c>
      <c r="L24" s="861" t="s">
        <v>9</v>
      </c>
      <c r="M24" s="861" t="s">
        <v>9</v>
      </c>
      <c r="N24" s="861" t="s">
        <v>9</v>
      </c>
      <c r="O24" s="861" t="s">
        <v>9</v>
      </c>
      <c r="P24" s="861" t="s">
        <v>9</v>
      </c>
      <c r="Q24" s="861" t="s">
        <v>9</v>
      </c>
      <c r="R24" s="594"/>
      <c r="S24" s="474"/>
    </row>
    <row r="25" spans="1:25" ht="9.75" customHeight="1">
      <c r="A25" s="464"/>
      <c r="B25" s="535"/>
      <c r="C25" s="1633" t="s">
        <v>123</v>
      </c>
      <c r="D25" s="1633"/>
      <c r="E25" s="861" t="s">
        <v>9</v>
      </c>
      <c r="F25" s="861" t="s">
        <v>9</v>
      </c>
      <c r="G25" s="861" t="s">
        <v>9</v>
      </c>
      <c r="H25" s="861" t="s">
        <v>9</v>
      </c>
      <c r="I25" s="861" t="s">
        <v>9</v>
      </c>
      <c r="J25" s="861" t="s">
        <v>9</v>
      </c>
      <c r="K25" s="861" t="s">
        <v>9</v>
      </c>
      <c r="L25" s="861" t="s">
        <v>9</v>
      </c>
      <c r="M25" s="861" t="s">
        <v>9</v>
      </c>
      <c r="N25" s="861" t="s">
        <v>9</v>
      </c>
      <c r="O25" s="861" t="s">
        <v>9</v>
      </c>
      <c r="P25" s="861" t="s">
        <v>9</v>
      </c>
      <c r="Q25" s="861" t="s">
        <v>9</v>
      </c>
      <c r="R25" s="594"/>
      <c r="S25" s="474"/>
      <c r="T25" s="529"/>
      <c r="Y25" s="529"/>
    </row>
    <row r="26" spans="1:25" ht="9.75" customHeight="1">
      <c r="A26" s="464"/>
      <c r="B26" s="535"/>
      <c r="C26" s="1633" t="s">
        <v>122</v>
      </c>
      <c r="D26" s="1633"/>
      <c r="E26" s="861">
        <v>1274</v>
      </c>
      <c r="F26" s="861">
        <v>255</v>
      </c>
      <c r="G26" s="861" t="s">
        <v>9</v>
      </c>
      <c r="H26" s="861" t="s">
        <v>9</v>
      </c>
      <c r="I26" s="861">
        <v>36689</v>
      </c>
      <c r="J26" s="861" t="s">
        <v>452</v>
      </c>
      <c r="K26" s="861" t="s">
        <v>9</v>
      </c>
      <c r="L26" s="861" t="s">
        <v>452</v>
      </c>
      <c r="M26" s="861" t="s">
        <v>9</v>
      </c>
      <c r="N26" s="861">
        <v>6256</v>
      </c>
      <c r="O26" s="861">
        <v>3174</v>
      </c>
      <c r="P26" s="861" t="s">
        <v>9</v>
      </c>
      <c r="Q26" s="861">
        <v>6622</v>
      </c>
      <c r="R26" s="594"/>
      <c r="S26" s="474"/>
      <c r="U26" s="529"/>
      <c r="V26" s="529"/>
    </row>
    <row r="27" spans="1:25" ht="9.75" customHeight="1">
      <c r="A27" s="464"/>
      <c r="B27" s="535"/>
      <c r="C27" s="1633" t="s">
        <v>121</v>
      </c>
      <c r="D27" s="1633"/>
      <c r="E27" s="861">
        <v>36</v>
      </c>
      <c r="F27" s="861" t="s">
        <v>9</v>
      </c>
      <c r="G27" s="861">
        <v>518</v>
      </c>
      <c r="H27" s="861">
        <v>184</v>
      </c>
      <c r="I27" s="861">
        <v>1957</v>
      </c>
      <c r="J27" s="861" t="s">
        <v>9</v>
      </c>
      <c r="K27" s="861" t="s">
        <v>9</v>
      </c>
      <c r="L27" s="861" t="s">
        <v>452</v>
      </c>
      <c r="M27" s="861">
        <v>42</v>
      </c>
      <c r="N27" s="861">
        <v>160</v>
      </c>
      <c r="O27" s="861">
        <v>10642</v>
      </c>
      <c r="P27" s="861">
        <v>364</v>
      </c>
      <c r="Q27" s="861">
        <v>364</v>
      </c>
      <c r="R27" s="594"/>
      <c r="S27" s="474"/>
    </row>
    <row r="28" spans="1:25" ht="9.75" customHeight="1">
      <c r="A28" s="464"/>
      <c r="B28" s="535"/>
      <c r="C28" s="1633" t="s">
        <v>120</v>
      </c>
      <c r="D28" s="1633"/>
      <c r="E28" s="861" t="s">
        <v>9</v>
      </c>
      <c r="F28" s="861" t="s">
        <v>9</v>
      </c>
      <c r="G28" s="861" t="s">
        <v>9</v>
      </c>
      <c r="H28" s="861" t="s">
        <v>9</v>
      </c>
      <c r="I28" s="861" t="s">
        <v>9</v>
      </c>
      <c r="J28" s="861" t="s">
        <v>9</v>
      </c>
      <c r="K28" s="861" t="s">
        <v>9</v>
      </c>
      <c r="L28" s="861" t="s">
        <v>9</v>
      </c>
      <c r="M28" s="861" t="s">
        <v>9</v>
      </c>
      <c r="N28" s="861" t="s">
        <v>9</v>
      </c>
      <c r="O28" s="861" t="s">
        <v>9</v>
      </c>
      <c r="P28" s="861" t="s">
        <v>9</v>
      </c>
      <c r="Q28" s="861" t="s">
        <v>9</v>
      </c>
      <c r="R28" s="594"/>
      <c r="S28" s="474"/>
      <c r="U28" s="529"/>
    </row>
    <row r="29" spans="1:25" ht="9.75" customHeight="1">
      <c r="A29" s="464"/>
      <c r="B29" s="535"/>
      <c r="C29" s="1633" t="s">
        <v>119</v>
      </c>
      <c r="D29" s="1633"/>
      <c r="E29" s="861" t="s">
        <v>9</v>
      </c>
      <c r="F29" s="861" t="s">
        <v>9</v>
      </c>
      <c r="G29" s="861" t="s">
        <v>9</v>
      </c>
      <c r="H29" s="861" t="s">
        <v>9</v>
      </c>
      <c r="I29" s="861" t="s">
        <v>9</v>
      </c>
      <c r="J29" s="861" t="s">
        <v>9</v>
      </c>
      <c r="K29" s="861" t="s">
        <v>9</v>
      </c>
      <c r="L29" s="861" t="s">
        <v>9</v>
      </c>
      <c r="M29" s="861" t="s">
        <v>9</v>
      </c>
      <c r="N29" s="861" t="s">
        <v>9</v>
      </c>
      <c r="O29" s="861" t="s">
        <v>9</v>
      </c>
      <c r="P29" s="861" t="s">
        <v>9</v>
      </c>
      <c r="Q29" s="861" t="s">
        <v>9</v>
      </c>
      <c r="R29" s="594"/>
      <c r="S29" s="474"/>
    </row>
    <row r="30" spans="1:25" ht="9.75" customHeight="1">
      <c r="A30" s="464"/>
      <c r="B30" s="535"/>
      <c r="C30" s="1633" t="s">
        <v>118</v>
      </c>
      <c r="D30" s="1633"/>
      <c r="E30" s="861" t="s">
        <v>9</v>
      </c>
      <c r="F30" s="861" t="s">
        <v>9</v>
      </c>
      <c r="G30" s="861" t="s">
        <v>9</v>
      </c>
      <c r="H30" s="861" t="s">
        <v>9</v>
      </c>
      <c r="I30" s="861" t="s">
        <v>9</v>
      </c>
      <c r="J30" s="861" t="s">
        <v>9</v>
      </c>
      <c r="K30" s="861" t="s">
        <v>452</v>
      </c>
      <c r="L30" s="861" t="s">
        <v>9</v>
      </c>
      <c r="M30" s="861" t="s">
        <v>9</v>
      </c>
      <c r="N30" s="861" t="s">
        <v>9</v>
      </c>
      <c r="O30" s="861" t="s">
        <v>9</v>
      </c>
      <c r="P30" s="861" t="s">
        <v>9</v>
      </c>
      <c r="Q30" s="861" t="s">
        <v>9</v>
      </c>
      <c r="R30" s="594"/>
      <c r="S30" s="474"/>
    </row>
    <row r="31" spans="1:25" ht="9.75" customHeight="1">
      <c r="A31" s="464"/>
      <c r="B31" s="535"/>
      <c r="C31" s="1633" t="s">
        <v>117</v>
      </c>
      <c r="D31" s="1633"/>
      <c r="E31" s="861" t="s">
        <v>9</v>
      </c>
      <c r="F31" s="861" t="s">
        <v>9</v>
      </c>
      <c r="G31" s="861" t="s">
        <v>9</v>
      </c>
      <c r="H31" s="861" t="s">
        <v>9</v>
      </c>
      <c r="I31" s="861" t="s">
        <v>9</v>
      </c>
      <c r="J31" s="861" t="s">
        <v>9</v>
      </c>
      <c r="K31" s="861" t="s">
        <v>452</v>
      </c>
      <c r="L31" s="861" t="s">
        <v>9</v>
      </c>
      <c r="M31" s="861" t="s">
        <v>9</v>
      </c>
      <c r="N31" s="861" t="s">
        <v>9</v>
      </c>
      <c r="O31" s="861" t="s">
        <v>9</v>
      </c>
      <c r="P31" s="861" t="s">
        <v>9</v>
      </c>
      <c r="Q31" s="861" t="s">
        <v>9</v>
      </c>
      <c r="R31" s="564"/>
      <c r="S31" s="474"/>
    </row>
    <row r="32" spans="1:25" ht="9.75" customHeight="1">
      <c r="A32" s="464"/>
      <c r="B32" s="535"/>
      <c r="C32" s="1633" t="s">
        <v>116</v>
      </c>
      <c r="D32" s="1633"/>
      <c r="E32" s="861" t="s">
        <v>9</v>
      </c>
      <c r="F32" s="861" t="s">
        <v>9</v>
      </c>
      <c r="G32" s="861" t="s">
        <v>9</v>
      </c>
      <c r="H32" s="861">
        <v>1446</v>
      </c>
      <c r="I32" s="861" t="s">
        <v>9</v>
      </c>
      <c r="J32" s="861" t="s">
        <v>9</v>
      </c>
      <c r="K32" s="861" t="s">
        <v>452</v>
      </c>
      <c r="L32" s="861" t="s">
        <v>9</v>
      </c>
      <c r="M32" s="861" t="s">
        <v>9</v>
      </c>
      <c r="N32" s="861" t="s">
        <v>9</v>
      </c>
      <c r="O32" s="861" t="s">
        <v>9</v>
      </c>
      <c r="P32" s="861" t="s">
        <v>9</v>
      </c>
      <c r="Q32" s="861" t="s">
        <v>9</v>
      </c>
      <c r="R32" s="564"/>
      <c r="S32" s="474"/>
    </row>
    <row r="33" spans="1:30" ht="9.75" customHeight="1">
      <c r="A33" s="464"/>
      <c r="B33" s="535"/>
      <c r="C33" s="1633" t="s">
        <v>115</v>
      </c>
      <c r="D33" s="1633"/>
      <c r="E33" s="861" t="s">
        <v>9</v>
      </c>
      <c r="F33" s="861" t="s">
        <v>9</v>
      </c>
      <c r="G33" s="861" t="s">
        <v>9</v>
      </c>
      <c r="H33" s="861" t="s">
        <v>9</v>
      </c>
      <c r="I33" s="861">
        <v>17930</v>
      </c>
      <c r="J33" s="861" t="s">
        <v>9</v>
      </c>
      <c r="K33" s="861" t="s">
        <v>452</v>
      </c>
      <c r="L33" s="861" t="s">
        <v>452</v>
      </c>
      <c r="M33" s="861" t="s">
        <v>9</v>
      </c>
      <c r="N33" s="861" t="s">
        <v>9</v>
      </c>
      <c r="O33" s="861" t="s">
        <v>9</v>
      </c>
      <c r="P33" s="861" t="s">
        <v>9</v>
      </c>
      <c r="Q33" s="861" t="s">
        <v>9</v>
      </c>
      <c r="R33" s="564"/>
      <c r="S33" s="474"/>
    </row>
    <row r="34" spans="1:30" ht="9.75" customHeight="1">
      <c r="A34" s="464">
        <v>4661</v>
      </c>
      <c r="B34" s="535"/>
      <c r="C34" s="1660" t="s">
        <v>114</v>
      </c>
      <c r="D34" s="1660"/>
      <c r="E34" s="861">
        <v>27</v>
      </c>
      <c r="F34" s="861">
        <v>30</v>
      </c>
      <c r="G34" s="861" t="s">
        <v>9</v>
      </c>
      <c r="H34" s="861" t="s">
        <v>9</v>
      </c>
      <c r="I34" s="861" t="s">
        <v>9</v>
      </c>
      <c r="J34" s="861" t="s">
        <v>9</v>
      </c>
      <c r="K34" s="861" t="s">
        <v>9</v>
      </c>
      <c r="L34" s="861" t="s">
        <v>9</v>
      </c>
      <c r="M34" s="861" t="s">
        <v>9</v>
      </c>
      <c r="N34" s="861" t="s">
        <v>9</v>
      </c>
      <c r="O34" s="861" t="s">
        <v>9</v>
      </c>
      <c r="P34" s="861" t="s">
        <v>9</v>
      </c>
      <c r="Q34" s="861" t="s">
        <v>9</v>
      </c>
      <c r="R34" s="564"/>
      <c r="S34" s="474"/>
    </row>
    <row r="35" spans="1:30" ht="9.75" customHeight="1">
      <c r="A35" s="464"/>
      <c r="B35" s="535"/>
      <c r="C35" s="1633" t="s">
        <v>113</v>
      </c>
      <c r="D35" s="1633"/>
      <c r="E35" s="861" t="s">
        <v>9</v>
      </c>
      <c r="F35" s="861">
        <v>310</v>
      </c>
      <c r="G35" s="861" t="s">
        <v>9</v>
      </c>
      <c r="H35" s="861" t="s">
        <v>9</v>
      </c>
      <c r="I35" s="861">
        <v>12306</v>
      </c>
      <c r="J35" s="861" t="s">
        <v>9</v>
      </c>
      <c r="K35" s="861" t="s">
        <v>9</v>
      </c>
      <c r="L35" s="861" t="s">
        <v>9</v>
      </c>
      <c r="M35" s="861" t="s">
        <v>9</v>
      </c>
      <c r="N35" s="861" t="s">
        <v>9</v>
      </c>
      <c r="O35" s="861" t="s">
        <v>9</v>
      </c>
      <c r="P35" s="861">
        <v>21466</v>
      </c>
      <c r="Q35" s="861">
        <v>49</v>
      </c>
      <c r="R35" s="564"/>
      <c r="S35" s="474"/>
    </row>
    <row r="36" spans="1:30" ht="9.75" customHeight="1">
      <c r="A36" s="464"/>
      <c r="B36" s="535"/>
      <c r="C36" s="1633" t="s">
        <v>112</v>
      </c>
      <c r="D36" s="1633"/>
      <c r="E36" s="861" t="s">
        <v>9</v>
      </c>
      <c r="F36" s="861" t="s">
        <v>9</v>
      </c>
      <c r="G36" s="861" t="s">
        <v>9</v>
      </c>
      <c r="H36" s="861" t="s">
        <v>9</v>
      </c>
      <c r="I36" s="861" t="s">
        <v>9</v>
      </c>
      <c r="J36" s="861" t="s">
        <v>9</v>
      </c>
      <c r="K36" s="861" t="s">
        <v>452</v>
      </c>
      <c r="L36" s="861" t="s">
        <v>9</v>
      </c>
      <c r="M36" s="861" t="s">
        <v>9</v>
      </c>
      <c r="N36" s="861" t="s">
        <v>9</v>
      </c>
      <c r="O36" s="861" t="s">
        <v>9</v>
      </c>
      <c r="P36" s="861" t="s">
        <v>9</v>
      </c>
      <c r="Q36" s="861" t="s">
        <v>9</v>
      </c>
      <c r="R36" s="564"/>
      <c r="S36" s="474"/>
    </row>
    <row r="37" spans="1:30" ht="9.75" customHeight="1">
      <c r="A37" s="464"/>
      <c r="B37" s="535"/>
      <c r="C37" s="1633" t="s">
        <v>305</v>
      </c>
      <c r="D37" s="1633"/>
      <c r="E37" s="861" t="s">
        <v>9</v>
      </c>
      <c r="F37" s="861" t="s">
        <v>9</v>
      </c>
      <c r="G37" s="861" t="s">
        <v>9</v>
      </c>
      <c r="H37" s="861" t="s">
        <v>9</v>
      </c>
      <c r="I37" s="861" t="s">
        <v>9</v>
      </c>
      <c r="J37" s="861" t="s">
        <v>9</v>
      </c>
      <c r="K37" s="861" t="s">
        <v>9</v>
      </c>
      <c r="L37" s="861" t="s">
        <v>9</v>
      </c>
      <c r="M37" s="861" t="s">
        <v>9</v>
      </c>
      <c r="N37" s="861">
        <v>8</v>
      </c>
      <c r="O37" s="861" t="s">
        <v>9</v>
      </c>
      <c r="P37" s="861" t="s">
        <v>9</v>
      </c>
      <c r="Q37" s="861" t="s">
        <v>9</v>
      </c>
      <c r="R37" s="594"/>
      <c r="S37" s="474"/>
    </row>
    <row r="38" spans="1:30" ht="9.75" customHeight="1">
      <c r="A38" s="464"/>
      <c r="B38" s="535"/>
      <c r="C38" s="1633" t="s">
        <v>111</v>
      </c>
      <c r="D38" s="1633"/>
      <c r="E38" s="861" t="s">
        <v>9</v>
      </c>
      <c r="F38" s="861" t="s">
        <v>9</v>
      </c>
      <c r="G38" s="861" t="s">
        <v>9</v>
      </c>
      <c r="H38" s="861" t="s">
        <v>9</v>
      </c>
      <c r="I38" s="861" t="s">
        <v>9</v>
      </c>
      <c r="J38" s="861" t="s">
        <v>9</v>
      </c>
      <c r="K38" s="861" t="s">
        <v>9</v>
      </c>
      <c r="L38" s="861" t="s">
        <v>9</v>
      </c>
      <c r="M38" s="861" t="s">
        <v>9</v>
      </c>
      <c r="N38" s="861" t="s">
        <v>9</v>
      </c>
      <c r="O38" s="861" t="s">
        <v>9</v>
      </c>
      <c r="P38" s="861" t="s">
        <v>9</v>
      </c>
      <c r="Q38" s="861" t="s">
        <v>9</v>
      </c>
      <c r="R38" s="594"/>
      <c r="S38" s="474"/>
    </row>
    <row r="39" spans="1:30" ht="9.75" customHeight="1">
      <c r="A39" s="464"/>
      <c r="B39" s="535"/>
      <c r="C39" s="1633" t="s">
        <v>110</v>
      </c>
      <c r="D39" s="1633"/>
      <c r="E39" s="861" t="s">
        <v>9</v>
      </c>
      <c r="F39" s="861" t="s">
        <v>9</v>
      </c>
      <c r="G39" s="861" t="s">
        <v>9</v>
      </c>
      <c r="H39" s="861" t="s">
        <v>9</v>
      </c>
      <c r="I39" s="861" t="s">
        <v>9</v>
      </c>
      <c r="J39" s="861" t="s">
        <v>9</v>
      </c>
      <c r="K39" s="861" t="s">
        <v>9</v>
      </c>
      <c r="L39" s="861" t="s">
        <v>9</v>
      </c>
      <c r="M39" s="861" t="s">
        <v>9</v>
      </c>
      <c r="N39" s="861" t="s">
        <v>9</v>
      </c>
      <c r="O39" s="861" t="s">
        <v>9</v>
      </c>
      <c r="P39" s="861" t="s">
        <v>9</v>
      </c>
      <c r="Q39" s="861" t="s">
        <v>9</v>
      </c>
      <c r="R39" s="594"/>
      <c r="S39" s="474"/>
    </row>
    <row r="40" spans="1:30" s="555" customFormat="1" ht="9.75" customHeight="1">
      <c r="A40" s="552"/>
      <c r="B40" s="553"/>
      <c r="C40" s="1633" t="s">
        <v>109</v>
      </c>
      <c r="D40" s="1633"/>
      <c r="E40" s="861" t="s">
        <v>9</v>
      </c>
      <c r="F40" s="861" t="s">
        <v>9</v>
      </c>
      <c r="G40" s="861" t="s">
        <v>9</v>
      </c>
      <c r="H40" s="861" t="s">
        <v>9</v>
      </c>
      <c r="I40" s="861" t="s">
        <v>9</v>
      </c>
      <c r="J40" s="861" t="s">
        <v>9</v>
      </c>
      <c r="K40" s="861" t="s">
        <v>9</v>
      </c>
      <c r="L40" s="861" t="s">
        <v>9</v>
      </c>
      <c r="M40" s="861" t="s">
        <v>9</v>
      </c>
      <c r="N40" s="861" t="s">
        <v>9</v>
      </c>
      <c r="O40" s="861" t="s">
        <v>9</v>
      </c>
      <c r="P40" s="861" t="s">
        <v>9</v>
      </c>
      <c r="Q40" s="861" t="s">
        <v>9</v>
      </c>
      <c r="R40" s="594"/>
      <c r="S40" s="531"/>
    </row>
    <row r="41" spans="1:30" s="555" customFormat="1" ht="9.75" customHeight="1">
      <c r="A41" s="552"/>
      <c r="B41" s="553"/>
      <c r="C41" s="1634" t="s">
        <v>108</v>
      </c>
      <c r="D41" s="1634"/>
      <c r="E41" s="861" t="s">
        <v>9</v>
      </c>
      <c r="F41" s="861" t="s">
        <v>9</v>
      </c>
      <c r="G41" s="861" t="s">
        <v>9</v>
      </c>
      <c r="H41" s="861" t="s">
        <v>9</v>
      </c>
      <c r="I41" s="861" t="s">
        <v>9</v>
      </c>
      <c r="J41" s="861" t="s">
        <v>9</v>
      </c>
      <c r="K41" s="861" t="s">
        <v>9</v>
      </c>
      <c r="L41" s="861" t="s">
        <v>9</v>
      </c>
      <c r="M41" s="861" t="s">
        <v>9</v>
      </c>
      <c r="N41" s="861" t="s">
        <v>9</v>
      </c>
      <c r="O41" s="861" t="s">
        <v>9</v>
      </c>
      <c r="P41" s="861" t="s">
        <v>9</v>
      </c>
      <c r="Q41" s="861" t="s">
        <v>9</v>
      </c>
      <c r="R41" s="594"/>
      <c r="S41" s="531"/>
    </row>
    <row r="42" spans="1:30" s="478" customFormat="1" ht="29.25" customHeight="1">
      <c r="A42" s="476"/>
      <c r="B42" s="642"/>
      <c r="C42" s="1635" t="s">
        <v>257</v>
      </c>
      <c r="D42" s="1635"/>
      <c r="E42" s="1635"/>
      <c r="F42" s="1635"/>
      <c r="G42" s="1635"/>
      <c r="H42" s="1635"/>
      <c r="I42" s="1635"/>
      <c r="J42" s="1635"/>
      <c r="K42" s="1635"/>
      <c r="L42" s="1635"/>
      <c r="M42" s="1635"/>
      <c r="N42" s="1635"/>
      <c r="O42" s="1635"/>
      <c r="P42" s="1635"/>
      <c r="Q42" s="1635"/>
      <c r="R42" s="711"/>
      <c r="S42" s="477"/>
    </row>
    <row r="43" spans="1:30" ht="13.5" customHeight="1">
      <c r="A43" s="464"/>
      <c r="B43" s="535"/>
      <c r="C43" s="1643" t="s">
        <v>183</v>
      </c>
      <c r="D43" s="1644"/>
      <c r="E43" s="1644"/>
      <c r="F43" s="1644"/>
      <c r="G43" s="1644"/>
      <c r="H43" s="1644"/>
      <c r="I43" s="1644"/>
      <c r="J43" s="1644"/>
      <c r="K43" s="1644"/>
      <c r="L43" s="1644"/>
      <c r="M43" s="1644"/>
      <c r="N43" s="1644"/>
      <c r="O43" s="1644"/>
      <c r="P43" s="1644"/>
      <c r="Q43" s="1645"/>
      <c r="R43" s="474"/>
      <c r="S43" s="474"/>
    </row>
    <row r="44" spans="1:30" s="580" customFormat="1" ht="2.25" customHeight="1">
      <c r="A44" s="577"/>
      <c r="B44" s="578"/>
      <c r="C44" s="579"/>
      <c r="D44" s="493"/>
      <c r="E44" s="982"/>
      <c r="F44" s="982"/>
      <c r="G44" s="982"/>
      <c r="H44" s="982"/>
      <c r="I44" s="982"/>
      <c r="J44" s="982"/>
      <c r="K44" s="982"/>
      <c r="L44" s="982"/>
      <c r="M44" s="982"/>
      <c r="N44" s="982"/>
      <c r="O44" s="982"/>
      <c r="P44" s="982"/>
      <c r="Q44" s="982"/>
      <c r="R44" s="510"/>
      <c r="S44" s="510"/>
    </row>
    <row r="45" spans="1:30" ht="12.75" customHeight="1">
      <c r="A45" s="464"/>
      <c r="B45" s="535"/>
      <c r="C45" s="479"/>
      <c r="D45" s="479"/>
      <c r="E45" s="1248">
        <v>2002</v>
      </c>
      <c r="F45" s="910">
        <v>2003</v>
      </c>
      <c r="G45" s="1248">
        <v>2004</v>
      </c>
      <c r="H45" s="1248">
        <v>2005</v>
      </c>
      <c r="I45" s="910">
        <v>2006</v>
      </c>
      <c r="J45" s="1248">
        <v>2007</v>
      </c>
      <c r="K45" s="1248">
        <v>2008</v>
      </c>
      <c r="L45" s="910">
        <v>2009</v>
      </c>
      <c r="M45" s="1248">
        <v>2010</v>
      </c>
      <c r="N45" s="1248">
        <v>2011</v>
      </c>
      <c r="O45" s="910">
        <v>2012</v>
      </c>
      <c r="P45" s="1248">
        <v>2013</v>
      </c>
      <c r="Q45" s="1248">
        <v>2014</v>
      </c>
      <c r="R45" s="594"/>
      <c r="S45" s="474"/>
      <c r="T45" s="1268"/>
      <c r="U45" s="1268"/>
      <c r="V45" s="1268"/>
      <c r="W45" s="1268"/>
      <c r="X45" s="1268"/>
      <c r="Y45" s="1268"/>
      <c r="Z45" s="1268"/>
      <c r="AA45" s="1268"/>
      <c r="AB45" s="1268"/>
      <c r="AC45" s="1268"/>
      <c r="AD45" s="1268"/>
    </row>
    <row r="46" spans="1:30" s="1253" customFormat="1" ht="11.25" customHeight="1">
      <c r="A46" s="1249"/>
      <c r="B46" s="1250"/>
      <c r="C46" s="1642" t="s">
        <v>68</v>
      </c>
      <c r="D46" s="1642"/>
      <c r="E46" s="1254">
        <v>510</v>
      </c>
      <c r="F46" s="1254">
        <v>521</v>
      </c>
      <c r="G46" s="1254">
        <v>208</v>
      </c>
      <c r="H46" s="1254">
        <v>334</v>
      </c>
      <c r="I46" s="1254">
        <v>396</v>
      </c>
      <c r="J46" s="1254">
        <v>343</v>
      </c>
      <c r="K46" s="1254">
        <v>441</v>
      </c>
      <c r="L46" s="1254">
        <v>361</v>
      </c>
      <c r="M46" s="1254">
        <v>352</v>
      </c>
      <c r="N46" s="1254">
        <v>200</v>
      </c>
      <c r="O46" s="1254">
        <v>107</v>
      </c>
      <c r="P46" s="1254">
        <v>106</v>
      </c>
      <c r="Q46" s="1254">
        <v>174</v>
      </c>
      <c r="R46" s="1251"/>
      <c r="S46" s="1252"/>
      <c r="T46" s="1268"/>
      <c r="U46" s="1268"/>
      <c r="V46" s="1268"/>
      <c r="W46" s="1268"/>
      <c r="X46" s="1268"/>
      <c r="Y46" s="1268"/>
      <c r="Z46" s="1268"/>
      <c r="AA46" s="1268"/>
      <c r="AB46" s="1268"/>
      <c r="AC46" s="1268"/>
      <c r="AD46" s="1268"/>
    </row>
    <row r="47" spans="1:30" s="1253" customFormat="1" ht="11.25" customHeight="1">
      <c r="A47" s="1249"/>
      <c r="B47" s="1250"/>
      <c r="C47" s="1646" t="s">
        <v>490</v>
      </c>
      <c r="D47" s="1642"/>
      <c r="E47" s="1254">
        <v>362</v>
      </c>
      <c r="F47" s="1254">
        <v>370</v>
      </c>
      <c r="G47" s="1254">
        <v>167</v>
      </c>
      <c r="H47" s="1254">
        <v>277</v>
      </c>
      <c r="I47" s="1254">
        <v>258</v>
      </c>
      <c r="J47" s="1254">
        <v>268</v>
      </c>
      <c r="K47" s="1254">
        <v>304</v>
      </c>
      <c r="L47" s="1254">
        <v>259</v>
      </c>
      <c r="M47" s="1254">
        <v>234</v>
      </c>
      <c r="N47" s="1254">
        <v>183</v>
      </c>
      <c r="O47" s="1254">
        <v>94</v>
      </c>
      <c r="P47" s="1254">
        <v>97</v>
      </c>
      <c r="Q47" s="1254">
        <v>161</v>
      </c>
      <c r="R47" s="1251"/>
      <c r="S47" s="1252"/>
      <c r="T47" s="1268"/>
      <c r="U47" s="1268"/>
      <c r="V47" s="1268"/>
      <c r="W47" s="1268"/>
      <c r="X47" s="1268"/>
      <c r="Y47" s="1268"/>
      <c r="Z47" s="1268"/>
      <c r="AA47" s="1268"/>
      <c r="AB47" s="1268"/>
      <c r="AC47" s="1268"/>
      <c r="AD47" s="1268"/>
    </row>
    <row r="48" spans="1:30" s="555" customFormat="1" ht="10.5" customHeight="1">
      <c r="A48" s="552"/>
      <c r="B48" s="553"/>
      <c r="C48" s="1246"/>
      <c r="D48" s="646" t="s">
        <v>250</v>
      </c>
      <c r="E48" s="861">
        <v>230</v>
      </c>
      <c r="F48" s="861">
        <v>232</v>
      </c>
      <c r="G48" s="861">
        <v>100</v>
      </c>
      <c r="H48" s="861">
        <v>151</v>
      </c>
      <c r="I48" s="861">
        <v>153</v>
      </c>
      <c r="J48" s="861">
        <v>160</v>
      </c>
      <c r="K48" s="861">
        <v>172</v>
      </c>
      <c r="L48" s="861">
        <v>142</v>
      </c>
      <c r="M48" s="861">
        <v>141</v>
      </c>
      <c r="N48" s="861">
        <v>93</v>
      </c>
      <c r="O48" s="861">
        <v>36</v>
      </c>
      <c r="P48" s="861">
        <v>27</v>
      </c>
      <c r="Q48" s="861">
        <v>49</v>
      </c>
      <c r="R48" s="594"/>
      <c r="S48" s="531"/>
      <c r="T48" s="1268"/>
      <c r="U48" s="1268"/>
      <c r="V48" s="1268"/>
      <c r="W48" s="1268"/>
      <c r="X48" s="1268"/>
      <c r="Y48" s="1268"/>
      <c r="Z48" s="1268"/>
      <c r="AA48" s="1268"/>
      <c r="AB48" s="1268"/>
      <c r="AC48" s="1268"/>
      <c r="AD48" s="1268"/>
    </row>
    <row r="49" spans="1:30" s="555" customFormat="1" ht="10.5" customHeight="1">
      <c r="A49" s="552"/>
      <c r="B49" s="553"/>
      <c r="C49" s="1246"/>
      <c r="D49" s="646" t="s">
        <v>251</v>
      </c>
      <c r="E49" s="861">
        <v>19</v>
      </c>
      <c r="F49" s="861">
        <v>30</v>
      </c>
      <c r="G49" s="861">
        <v>15</v>
      </c>
      <c r="H49" s="861">
        <v>28</v>
      </c>
      <c r="I49" s="861">
        <v>26</v>
      </c>
      <c r="J49" s="861">
        <v>27</v>
      </c>
      <c r="K49" s="861">
        <v>27</v>
      </c>
      <c r="L49" s="861">
        <v>22</v>
      </c>
      <c r="M49" s="861">
        <v>25</v>
      </c>
      <c r="N49" s="861">
        <v>22</v>
      </c>
      <c r="O49" s="861">
        <v>9</v>
      </c>
      <c r="P49" s="861">
        <v>18</v>
      </c>
      <c r="Q49" s="861">
        <v>23</v>
      </c>
      <c r="R49" s="594"/>
      <c r="S49" s="531"/>
      <c r="T49" s="1268"/>
      <c r="U49" s="1268"/>
      <c r="V49" s="1268"/>
      <c r="W49" s="1268"/>
      <c r="X49" s="1268"/>
      <c r="Y49" s="1268"/>
      <c r="Z49" s="1268"/>
      <c r="AA49" s="1268"/>
      <c r="AB49" s="1268"/>
      <c r="AC49" s="1268"/>
      <c r="AD49" s="1268"/>
    </row>
    <row r="50" spans="1:30" s="555" customFormat="1" ht="10.5" customHeight="1">
      <c r="A50" s="552"/>
      <c r="B50" s="553"/>
      <c r="C50" s="1246"/>
      <c r="D50" s="646" t="s">
        <v>252</v>
      </c>
      <c r="E50" s="861">
        <v>88</v>
      </c>
      <c r="F50" s="861">
        <v>80</v>
      </c>
      <c r="G50" s="861">
        <v>46</v>
      </c>
      <c r="H50" s="861">
        <v>73</v>
      </c>
      <c r="I50" s="861">
        <v>65</v>
      </c>
      <c r="J50" s="861">
        <v>64</v>
      </c>
      <c r="K50" s="861">
        <v>97</v>
      </c>
      <c r="L50" s="861">
        <v>87</v>
      </c>
      <c r="M50" s="861">
        <v>64</v>
      </c>
      <c r="N50" s="861">
        <v>55</v>
      </c>
      <c r="O50" s="861">
        <v>40</v>
      </c>
      <c r="P50" s="861">
        <v>49</v>
      </c>
      <c r="Q50" s="861">
        <v>80</v>
      </c>
      <c r="R50" s="594"/>
      <c r="S50" s="531"/>
      <c r="T50" s="1268"/>
      <c r="U50" s="1268"/>
      <c r="V50" s="1268"/>
      <c r="W50" s="1268"/>
      <c r="X50" s="1268"/>
      <c r="Y50" s="1268"/>
      <c r="Z50" s="1268"/>
      <c r="AA50" s="1268"/>
      <c r="AB50" s="1268"/>
      <c r="AC50" s="1268"/>
      <c r="AD50" s="1268"/>
    </row>
    <row r="51" spans="1:30" s="555" customFormat="1" ht="10.5" customHeight="1">
      <c r="A51" s="552"/>
      <c r="B51" s="553"/>
      <c r="C51" s="1246"/>
      <c r="D51" s="646" t="s">
        <v>254</v>
      </c>
      <c r="E51" s="861" t="s">
        <v>489</v>
      </c>
      <c r="F51" s="861" t="s">
        <v>489</v>
      </c>
      <c r="G51" s="861" t="s">
        <v>489</v>
      </c>
      <c r="H51" s="861">
        <v>1</v>
      </c>
      <c r="I51" s="861" t="s">
        <v>9</v>
      </c>
      <c r="J51" s="861" t="s">
        <v>9</v>
      </c>
      <c r="K51" s="861" t="s">
        <v>9</v>
      </c>
      <c r="L51" s="861">
        <v>1</v>
      </c>
      <c r="M51" s="861" t="s">
        <v>9</v>
      </c>
      <c r="N51" s="861">
        <v>1</v>
      </c>
      <c r="O51" s="861">
        <v>1</v>
      </c>
      <c r="P51" s="861" t="s">
        <v>9</v>
      </c>
      <c r="Q51" s="861" t="s">
        <v>9</v>
      </c>
      <c r="R51" s="594"/>
      <c r="S51" s="531"/>
      <c r="T51" s="1268"/>
      <c r="U51" s="1268"/>
      <c r="V51" s="1268"/>
      <c r="W51" s="1268"/>
      <c r="X51" s="1268"/>
      <c r="Y51" s="1268"/>
      <c r="Z51" s="1268"/>
      <c r="AA51" s="1268"/>
      <c r="AB51" s="1268"/>
      <c r="AC51" s="1268"/>
      <c r="AD51" s="1268"/>
    </row>
    <row r="52" spans="1:30" s="555" customFormat="1" ht="10.5" customHeight="1">
      <c r="A52" s="552"/>
      <c r="B52" s="553"/>
      <c r="C52" s="1246"/>
      <c r="D52" s="646" t="s">
        <v>253</v>
      </c>
      <c r="E52" s="906">
        <v>25</v>
      </c>
      <c r="F52" s="906">
        <v>28</v>
      </c>
      <c r="G52" s="906">
        <v>6</v>
      </c>
      <c r="H52" s="906">
        <v>24</v>
      </c>
      <c r="I52" s="906">
        <v>14</v>
      </c>
      <c r="J52" s="906">
        <v>17</v>
      </c>
      <c r="K52" s="906">
        <v>8</v>
      </c>
      <c r="L52" s="906">
        <v>7</v>
      </c>
      <c r="M52" s="906">
        <v>4</v>
      </c>
      <c r="N52" s="906">
        <v>12</v>
      </c>
      <c r="O52" s="906">
        <v>8</v>
      </c>
      <c r="P52" s="906">
        <v>3</v>
      </c>
      <c r="Q52" s="906">
        <v>9</v>
      </c>
      <c r="R52" s="594"/>
      <c r="S52" s="531"/>
      <c r="T52" s="1268"/>
      <c r="U52" s="1268"/>
      <c r="V52" s="1268"/>
      <c r="W52" s="1268"/>
      <c r="X52" s="1268"/>
      <c r="Y52" s="1268"/>
      <c r="Z52" s="1268"/>
      <c r="AA52" s="1268"/>
      <c r="AB52" s="1268"/>
      <c r="AC52" s="1268"/>
      <c r="AD52" s="1268"/>
    </row>
    <row r="53" spans="1:30" s="1253" customFormat="1" ht="11.25" customHeight="1">
      <c r="A53" s="1249"/>
      <c r="B53" s="1250"/>
      <c r="C53" s="1642" t="s">
        <v>491</v>
      </c>
      <c r="D53" s="1642"/>
      <c r="E53" s="1254">
        <v>148</v>
      </c>
      <c r="F53" s="1254">
        <v>151</v>
      </c>
      <c r="G53" s="1254">
        <v>41</v>
      </c>
      <c r="H53" s="1254">
        <v>57</v>
      </c>
      <c r="I53" s="1254">
        <v>138</v>
      </c>
      <c r="J53" s="1254">
        <v>75</v>
      </c>
      <c r="K53" s="1254">
        <v>137</v>
      </c>
      <c r="L53" s="1254">
        <v>102</v>
      </c>
      <c r="M53" s="1254">
        <v>118</v>
      </c>
      <c r="N53" s="1254">
        <v>17</v>
      </c>
      <c r="O53" s="1254">
        <v>13</v>
      </c>
      <c r="P53" s="1254">
        <v>9</v>
      </c>
      <c r="Q53" s="1254">
        <v>13</v>
      </c>
      <c r="R53" s="1251"/>
      <c r="S53" s="1252"/>
      <c r="T53" s="1268"/>
      <c r="U53" s="1268"/>
      <c r="V53" s="1268"/>
      <c r="W53" s="1268"/>
      <c r="X53" s="1268"/>
      <c r="Y53" s="1268"/>
      <c r="Z53" s="1268"/>
      <c r="AA53" s="1268"/>
      <c r="AB53" s="1268"/>
      <c r="AC53" s="1268"/>
      <c r="AD53" s="1268"/>
    </row>
    <row r="54" spans="1:30" s="555" customFormat="1" ht="10.5" customHeight="1">
      <c r="A54" s="552"/>
      <c r="B54" s="553"/>
      <c r="C54" s="1246"/>
      <c r="D54" s="646" t="s">
        <v>255</v>
      </c>
      <c r="E54" s="906">
        <v>1</v>
      </c>
      <c r="F54" s="906" t="s">
        <v>9</v>
      </c>
      <c r="G54" s="906">
        <v>1</v>
      </c>
      <c r="H54" s="906">
        <v>1</v>
      </c>
      <c r="I54" s="906">
        <v>1</v>
      </c>
      <c r="J54" s="906">
        <v>1</v>
      </c>
      <c r="K54" s="906" t="s">
        <v>9</v>
      </c>
      <c r="L54" s="906">
        <v>1</v>
      </c>
      <c r="M54" s="906">
        <v>2</v>
      </c>
      <c r="N54" s="906" t="s">
        <v>9</v>
      </c>
      <c r="O54" s="906">
        <v>1</v>
      </c>
      <c r="P54" s="906" t="s">
        <v>9</v>
      </c>
      <c r="Q54" s="906" t="s">
        <v>9</v>
      </c>
      <c r="R54" s="594"/>
      <c r="S54" s="531"/>
      <c r="T54" s="1268"/>
      <c r="U54" s="1268"/>
      <c r="V54" s="1268"/>
      <c r="W54" s="1268"/>
      <c r="X54" s="1268"/>
      <c r="Y54" s="1268"/>
      <c r="Z54" s="1268"/>
      <c r="AA54" s="1268"/>
      <c r="AB54" s="1268"/>
      <c r="AC54" s="1268"/>
      <c r="AD54" s="1268"/>
    </row>
    <row r="55" spans="1:30" s="555" customFormat="1" ht="10.5" customHeight="1">
      <c r="A55" s="552"/>
      <c r="B55" s="553"/>
      <c r="C55" s="1246"/>
      <c r="D55" s="646" t="s">
        <v>256</v>
      </c>
      <c r="E55" s="906">
        <v>147</v>
      </c>
      <c r="F55" s="906">
        <v>151</v>
      </c>
      <c r="G55" s="906">
        <v>40</v>
      </c>
      <c r="H55" s="906">
        <v>56</v>
      </c>
      <c r="I55" s="906">
        <v>137</v>
      </c>
      <c r="J55" s="906">
        <v>74</v>
      </c>
      <c r="K55" s="906">
        <v>137</v>
      </c>
      <c r="L55" s="906">
        <v>101</v>
      </c>
      <c r="M55" s="906">
        <v>116</v>
      </c>
      <c r="N55" s="906">
        <v>17</v>
      </c>
      <c r="O55" s="906">
        <v>12</v>
      </c>
      <c r="P55" s="906">
        <v>9</v>
      </c>
      <c r="Q55" s="906">
        <v>13</v>
      </c>
      <c r="R55" s="594"/>
      <c r="S55" s="531"/>
      <c r="T55" s="1268"/>
      <c r="U55" s="1268"/>
      <c r="V55" s="1268"/>
      <c r="W55" s="1268"/>
      <c r="X55" s="1268"/>
      <c r="Y55" s="1268"/>
      <c r="Z55" s="1268"/>
      <c r="AA55" s="1268"/>
      <c r="AB55" s="1268"/>
      <c r="AC55" s="1268"/>
      <c r="AD55" s="1268"/>
    </row>
    <row r="56" spans="1:30" s="876" customFormat="1" ht="13.5" customHeight="1">
      <c r="A56" s="872"/>
      <c r="B56" s="847"/>
      <c r="C56" s="566" t="s">
        <v>404</v>
      </c>
      <c r="D56" s="873"/>
      <c r="E56" s="537"/>
      <c r="F56" s="537"/>
      <c r="G56" s="567"/>
      <c r="H56" s="567"/>
      <c r="I56" s="874"/>
      <c r="J56" s="537"/>
      <c r="K56" s="537"/>
      <c r="L56" s="537"/>
      <c r="M56" s="537"/>
      <c r="N56" s="537"/>
      <c r="O56" s="537"/>
      <c r="P56" s="537" t="s">
        <v>105</v>
      </c>
      <c r="Q56" s="537"/>
      <c r="R56" s="875"/>
      <c r="S56" s="567"/>
      <c r="T56" s="1268"/>
      <c r="U56" s="1268"/>
      <c r="V56" s="1268"/>
      <c r="W56" s="1268"/>
      <c r="X56" s="1268"/>
      <c r="Y56" s="1268"/>
      <c r="Z56" s="1268"/>
      <c r="AA56" s="1268"/>
      <c r="AB56" s="1268"/>
      <c r="AC56" s="1268"/>
      <c r="AD56" s="1268"/>
    </row>
    <row r="57" spans="1:30" s="521" customFormat="1" ht="16.5" customHeight="1" thickBot="1">
      <c r="A57" s="557"/>
      <c r="B57" s="568"/>
      <c r="C57" s="1086"/>
      <c r="D57" s="569"/>
      <c r="E57" s="571"/>
      <c r="F57" s="571"/>
      <c r="G57" s="571"/>
      <c r="H57" s="571"/>
      <c r="I57" s="571"/>
      <c r="J57" s="571"/>
      <c r="K57" s="571"/>
      <c r="L57" s="571"/>
      <c r="M57" s="571"/>
      <c r="N57" s="571"/>
      <c r="O57" s="571"/>
      <c r="P57" s="571"/>
      <c r="Q57" s="538" t="s">
        <v>73</v>
      </c>
      <c r="R57" s="572"/>
      <c r="S57" s="573"/>
      <c r="T57" s="1268"/>
      <c r="U57" s="1268"/>
      <c r="V57" s="1268"/>
      <c r="W57" s="1268"/>
      <c r="X57" s="1268"/>
      <c r="Y57" s="1268"/>
      <c r="Z57" s="1268"/>
      <c r="AA57" s="1268"/>
      <c r="AB57" s="1268"/>
      <c r="AC57" s="1268"/>
      <c r="AD57" s="1268"/>
    </row>
    <row r="58" spans="1:30" ht="13.5" customHeight="1" thickBot="1">
      <c r="A58" s="464"/>
      <c r="B58" s="568"/>
      <c r="C58" s="1639" t="s">
        <v>318</v>
      </c>
      <c r="D58" s="1640"/>
      <c r="E58" s="1640"/>
      <c r="F58" s="1640"/>
      <c r="G58" s="1640"/>
      <c r="H58" s="1640"/>
      <c r="I58" s="1640"/>
      <c r="J58" s="1640"/>
      <c r="K58" s="1640"/>
      <c r="L58" s="1640"/>
      <c r="M58" s="1640"/>
      <c r="N58" s="1640"/>
      <c r="O58" s="1640"/>
      <c r="P58" s="1640"/>
      <c r="Q58" s="1641"/>
      <c r="R58" s="538"/>
      <c r="S58" s="524"/>
      <c r="T58" s="1268"/>
      <c r="U58" s="1268"/>
      <c r="V58" s="1268"/>
      <c r="W58" s="1268"/>
      <c r="X58" s="1268"/>
      <c r="Y58" s="1268"/>
      <c r="Z58" s="1268"/>
      <c r="AA58" s="1268"/>
      <c r="AB58" s="1268"/>
      <c r="AC58" s="1268"/>
      <c r="AD58" s="1268"/>
    </row>
    <row r="59" spans="1:30" ht="3.75" customHeight="1">
      <c r="A59" s="464"/>
      <c r="B59" s="568"/>
      <c r="C59" s="1636" t="s">
        <v>69</v>
      </c>
      <c r="D59" s="1636"/>
      <c r="E59" s="524"/>
      <c r="F59" s="524"/>
      <c r="G59" s="575"/>
      <c r="H59" s="575"/>
      <c r="I59" s="575"/>
      <c r="J59" s="575"/>
      <c r="K59" s="575"/>
      <c r="L59" s="575"/>
      <c r="M59" s="575"/>
      <c r="N59" s="575"/>
      <c r="O59" s="575"/>
      <c r="P59" s="575"/>
      <c r="Q59" s="575"/>
      <c r="R59" s="572"/>
      <c r="S59" s="524"/>
      <c r="T59" s="1268"/>
      <c r="U59" s="1268"/>
      <c r="V59" s="1268"/>
      <c r="W59" s="1268"/>
      <c r="X59" s="1268"/>
      <c r="Y59" s="1268"/>
      <c r="Z59" s="1268"/>
      <c r="AA59" s="1268"/>
      <c r="AB59" s="1268"/>
      <c r="AC59" s="1268"/>
      <c r="AD59" s="1268"/>
    </row>
    <row r="60" spans="1:30" ht="13.5" customHeight="1">
      <c r="A60" s="464"/>
      <c r="B60" s="535"/>
      <c r="C60" s="1637"/>
      <c r="D60" s="1637"/>
      <c r="E60" s="1572">
        <v>2014</v>
      </c>
      <c r="F60" s="1572"/>
      <c r="G60" s="1572"/>
      <c r="H60" s="1572"/>
      <c r="I60" s="1572"/>
      <c r="J60" s="1572"/>
      <c r="K60" s="1572"/>
      <c r="L60" s="1572"/>
      <c r="M60" s="1648"/>
      <c r="N60" s="1647">
        <v>2015</v>
      </c>
      <c r="O60" s="1572"/>
      <c r="P60" s="1572"/>
      <c r="Q60" s="1572"/>
      <c r="R60" s="474"/>
      <c r="S60" s="474"/>
      <c r="T60" s="1268"/>
      <c r="U60" s="1268"/>
      <c r="V60" s="1268"/>
      <c r="W60" s="1268"/>
      <c r="X60" s="1268"/>
      <c r="Y60" s="1268"/>
      <c r="Z60" s="1268"/>
      <c r="AA60" s="1268"/>
      <c r="AB60" s="1268"/>
      <c r="AC60" s="1268"/>
      <c r="AD60" s="1268"/>
    </row>
    <row r="61" spans="1:30" ht="12.75" customHeight="1">
      <c r="A61" s="464"/>
      <c r="B61" s="535"/>
      <c r="C61" s="479"/>
      <c r="D61" s="479"/>
      <c r="E61" s="940" t="s">
        <v>493</v>
      </c>
      <c r="F61" s="523" t="s">
        <v>101</v>
      </c>
      <c r="G61" s="523" t="s">
        <v>100</v>
      </c>
      <c r="H61" s="523" t="s">
        <v>99</v>
      </c>
      <c r="I61" s="523" t="s">
        <v>98</v>
      </c>
      <c r="J61" s="523" t="s">
        <v>97</v>
      </c>
      <c r="K61" s="523" t="s">
        <v>96</v>
      </c>
      <c r="L61" s="523" t="s">
        <v>95</v>
      </c>
      <c r="M61" s="523" t="s">
        <v>94</v>
      </c>
      <c r="N61" s="523" t="s">
        <v>93</v>
      </c>
      <c r="O61" s="1405" t="s">
        <v>104</v>
      </c>
      <c r="P61" s="910" t="s">
        <v>103</v>
      </c>
      <c r="Q61" s="910" t="s">
        <v>102</v>
      </c>
      <c r="R61" s="594"/>
      <c r="S61" s="474"/>
      <c r="T61" s="1268"/>
      <c r="U61" s="1268"/>
      <c r="V61" s="1268"/>
      <c r="W61" s="1268"/>
      <c r="X61" s="1268"/>
      <c r="Y61" s="1268"/>
      <c r="Z61" s="1268"/>
      <c r="AA61" s="1268"/>
      <c r="AB61" s="1268"/>
      <c r="AC61" s="1268"/>
      <c r="AD61" s="1268"/>
    </row>
    <row r="62" spans="1:30" ht="11.25" customHeight="1">
      <c r="A62" s="464"/>
      <c r="B62" s="568"/>
      <c r="C62" s="1638" t="s">
        <v>92</v>
      </c>
      <c r="D62" s="1638"/>
      <c r="E62" s="647"/>
      <c r="F62" s="647"/>
      <c r="G62" s="647"/>
      <c r="H62" s="647"/>
      <c r="I62" s="647"/>
      <c r="J62" s="647"/>
      <c r="K62" s="647"/>
      <c r="L62" s="647"/>
      <c r="M62" s="647"/>
      <c r="N62" s="647"/>
      <c r="O62" s="647"/>
      <c r="P62" s="647"/>
      <c r="Q62" s="647"/>
      <c r="R62" s="572"/>
      <c r="S62" s="524"/>
      <c r="T62" s="1268"/>
      <c r="U62" s="1268"/>
      <c r="V62" s="1268"/>
      <c r="W62" s="1268"/>
      <c r="X62" s="1268"/>
      <c r="Y62" s="1268"/>
      <c r="Z62" s="1268"/>
      <c r="AA62" s="1268"/>
      <c r="AB62" s="1268"/>
      <c r="AC62" s="1268"/>
      <c r="AD62" s="1268"/>
    </row>
    <row r="63" spans="1:30" s="580" customFormat="1" ht="9.75" customHeight="1">
      <c r="A63" s="577"/>
      <c r="B63" s="578"/>
      <c r="C63" s="579" t="s">
        <v>91</v>
      </c>
      <c r="D63" s="493"/>
      <c r="E63" s="982">
        <v>0.24</v>
      </c>
      <c r="F63" s="982">
        <v>-0.13</v>
      </c>
      <c r="G63" s="982">
        <v>7.0000000000000007E-2</v>
      </c>
      <c r="H63" s="982">
        <v>-0.69</v>
      </c>
      <c r="I63" s="982">
        <v>-0.23</v>
      </c>
      <c r="J63" s="982">
        <v>0.56999999999999995</v>
      </c>
      <c r="K63" s="982">
        <v>0.33</v>
      </c>
      <c r="L63" s="982">
        <v>-0.21</v>
      </c>
      <c r="M63" s="982">
        <v>-0.02</v>
      </c>
      <c r="N63" s="982">
        <v>-1.41</v>
      </c>
      <c r="O63" s="982">
        <v>-7.0000000000000007E-2</v>
      </c>
      <c r="P63" s="982">
        <v>1.89</v>
      </c>
      <c r="Q63" s="982">
        <v>0.32</v>
      </c>
      <c r="R63" s="510"/>
      <c r="S63" s="510"/>
      <c r="T63" s="1268"/>
      <c r="U63" s="1268"/>
      <c r="V63" s="1268"/>
      <c r="W63" s="1268"/>
      <c r="X63" s="1268"/>
      <c r="Y63" s="1268"/>
      <c r="Z63" s="1268"/>
      <c r="AA63" s="1268"/>
      <c r="AB63" s="1268"/>
      <c r="AC63" s="1268"/>
      <c r="AD63" s="1268"/>
    </row>
    <row r="64" spans="1:30" s="580" customFormat="1" ht="9.75" customHeight="1">
      <c r="A64" s="577"/>
      <c r="B64" s="578"/>
      <c r="C64" s="579" t="s">
        <v>90</v>
      </c>
      <c r="D64" s="493"/>
      <c r="E64" s="982">
        <v>-0.14000000000000001</v>
      </c>
      <c r="F64" s="982">
        <v>-0.44</v>
      </c>
      <c r="G64" s="982">
        <v>-0.42</v>
      </c>
      <c r="H64" s="982">
        <v>-0.87</v>
      </c>
      <c r="I64" s="982">
        <v>-0.36</v>
      </c>
      <c r="J64" s="982">
        <v>-0.37</v>
      </c>
      <c r="K64" s="982">
        <v>0</v>
      </c>
      <c r="L64" s="982">
        <v>0.02</v>
      </c>
      <c r="M64" s="982">
        <v>-0.36</v>
      </c>
      <c r="N64" s="982">
        <v>-0.39</v>
      </c>
      <c r="O64" s="982">
        <v>-0.21</v>
      </c>
      <c r="P64" s="982">
        <v>0.31</v>
      </c>
      <c r="Q64" s="982">
        <v>0.4</v>
      </c>
      <c r="R64" s="510"/>
      <c r="S64" s="510"/>
      <c r="T64" s="1268"/>
      <c r="U64" s="1268"/>
      <c r="V64" s="1268"/>
      <c r="W64" s="1268"/>
      <c r="X64" s="1268"/>
      <c r="Y64" s="1268"/>
      <c r="Z64" s="1268"/>
      <c r="AA64" s="1268"/>
      <c r="AB64" s="1268"/>
      <c r="AC64" s="1268"/>
      <c r="AD64" s="1268"/>
    </row>
    <row r="65" spans="1:30" s="580" customFormat="1" ht="11.25" customHeight="1">
      <c r="A65" s="577"/>
      <c r="B65" s="578"/>
      <c r="C65" s="579" t="s">
        <v>265</v>
      </c>
      <c r="D65" s="493"/>
      <c r="E65" s="982">
        <v>0.16</v>
      </c>
      <c r="F65" s="982">
        <v>7.0000000000000007E-2</v>
      </c>
      <c r="G65" s="982">
        <v>-0.05</v>
      </c>
      <c r="H65" s="982">
        <v>-0.18</v>
      </c>
      <c r="I65" s="982">
        <v>-0.23</v>
      </c>
      <c r="J65" s="982">
        <v>-0.27</v>
      </c>
      <c r="K65" s="982">
        <v>-0.25</v>
      </c>
      <c r="L65" s="982">
        <v>-0.23</v>
      </c>
      <c r="M65" s="982">
        <v>-0.28000000000000003</v>
      </c>
      <c r="N65" s="982">
        <v>-0.32</v>
      </c>
      <c r="O65" s="982">
        <v>-0.33</v>
      </c>
      <c r="P65" s="982">
        <v>-0.27</v>
      </c>
      <c r="Q65" s="982">
        <v>-0.22</v>
      </c>
      <c r="R65" s="510"/>
      <c r="S65" s="510"/>
      <c r="T65" s="1268"/>
      <c r="U65" s="1268"/>
      <c r="V65" s="1268"/>
      <c r="W65" s="1268"/>
      <c r="X65" s="1268"/>
      <c r="Y65" s="1268"/>
      <c r="Z65" s="1268"/>
      <c r="AA65" s="1268"/>
      <c r="AB65" s="1268"/>
      <c r="AC65" s="1268"/>
      <c r="AD65" s="1268"/>
    </row>
    <row r="66" spans="1:30" ht="11.25" customHeight="1">
      <c r="A66" s="464"/>
      <c r="B66" s="568"/>
      <c r="C66" s="1079" t="s">
        <v>89</v>
      </c>
      <c r="D66" s="576"/>
      <c r="E66" s="581"/>
      <c r="F66" s="219"/>
      <c r="G66" s="632"/>
      <c r="H66" s="632"/>
      <c r="I66" s="632"/>
      <c r="J66" s="114"/>
      <c r="K66" s="581"/>
      <c r="L66" s="632"/>
      <c r="M66" s="632"/>
      <c r="N66" s="632"/>
      <c r="O66" s="632"/>
      <c r="P66" s="632"/>
      <c r="Q66" s="582"/>
      <c r="R66" s="572"/>
      <c r="S66" s="524"/>
      <c r="T66" s="1268"/>
      <c r="U66" s="1268"/>
      <c r="V66" s="1268"/>
      <c r="W66" s="1268"/>
      <c r="X66" s="1268"/>
      <c r="Y66" s="1268"/>
      <c r="Z66" s="1268"/>
      <c r="AA66" s="1268"/>
      <c r="AB66" s="1268"/>
      <c r="AC66" s="1268"/>
      <c r="AD66" s="1268"/>
    </row>
    <row r="67" spans="1:30" ht="9.75" customHeight="1">
      <c r="A67" s="464"/>
      <c r="B67" s="583"/>
      <c r="C67" s="533"/>
      <c r="D67" s="844" t="s">
        <v>580</v>
      </c>
      <c r="E67" s="680"/>
      <c r="F67" s="682"/>
      <c r="G67" s="109"/>
      <c r="H67" s="109"/>
      <c r="I67" s="109"/>
      <c r="J67" s="683">
        <v>4.8680861140162124</v>
      </c>
      <c r="K67" s="581"/>
      <c r="L67" s="632"/>
      <c r="M67" s="632"/>
      <c r="N67" s="632"/>
      <c r="O67" s="632"/>
      <c r="P67" s="632"/>
      <c r="Q67" s="1247">
        <f>+J67</f>
        <v>4.8680861140162124</v>
      </c>
      <c r="R67" s="572"/>
      <c r="S67" s="524"/>
      <c r="T67" s="1268"/>
      <c r="U67" s="1268"/>
      <c r="V67" s="1268"/>
      <c r="W67" s="1268"/>
      <c r="X67" s="1268"/>
      <c r="Y67" s="1268"/>
      <c r="Z67" s="1268"/>
      <c r="AA67" s="1268"/>
      <c r="AB67" s="1268"/>
      <c r="AC67" s="1268"/>
      <c r="AD67" s="1268"/>
    </row>
    <row r="68" spans="1:30" ht="9.75" customHeight="1">
      <c r="A68" s="464"/>
      <c r="B68" s="584"/>
      <c r="C68" s="493"/>
      <c r="D68" s="684" t="s">
        <v>581</v>
      </c>
      <c r="E68" s="685"/>
      <c r="F68" s="685"/>
      <c r="G68" s="685"/>
      <c r="H68" s="685"/>
      <c r="I68" s="685"/>
      <c r="J68" s="683">
        <v>4.4144403901410945</v>
      </c>
      <c r="K68" s="581"/>
      <c r="L68" s="246"/>
      <c r="M68" s="632"/>
      <c r="N68" s="632"/>
      <c r="O68" s="632"/>
      <c r="P68" s="632"/>
      <c r="Q68" s="1247">
        <f t="shared" ref="Q68:Q71" si="0">+J68</f>
        <v>4.4144403901410945</v>
      </c>
      <c r="R68" s="585"/>
      <c r="S68" s="585"/>
    </row>
    <row r="69" spans="1:30" ht="9.75" customHeight="1">
      <c r="A69" s="464"/>
      <c r="B69" s="584"/>
      <c r="C69" s="493"/>
      <c r="D69" s="684" t="s">
        <v>582</v>
      </c>
      <c r="E69" s="680"/>
      <c r="F69" s="220"/>
      <c r="G69" s="220"/>
      <c r="H69" s="109"/>
      <c r="I69" s="221"/>
      <c r="J69" s="683">
        <v>4.0114151573036327</v>
      </c>
      <c r="K69" s="581"/>
      <c r="L69" s="246"/>
      <c r="M69" s="632"/>
      <c r="N69" s="632"/>
      <c r="O69" s="632"/>
      <c r="P69" s="632"/>
      <c r="Q69" s="1247">
        <f t="shared" si="0"/>
        <v>4.0114151573036327</v>
      </c>
      <c r="R69" s="586"/>
      <c r="S69" s="524"/>
    </row>
    <row r="70" spans="1:30" ht="9.75" customHeight="1">
      <c r="A70" s="464"/>
      <c r="B70" s="584"/>
      <c r="C70" s="493"/>
      <c r="D70" s="684" t="s">
        <v>583</v>
      </c>
      <c r="E70" s="686"/>
      <c r="F70" s="684"/>
      <c r="G70" s="684"/>
      <c r="H70" s="684"/>
      <c r="I70" s="684"/>
      <c r="J70" s="683">
        <v>3.9759838605365028</v>
      </c>
      <c r="K70" s="581"/>
      <c r="L70" s="246"/>
      <c r="M70" s="632"/>
      <c r="N70" s="632"/>
      <c r="O70" s="632"/>
      <c r="P70" s="632"/>
      <c r="Q70" s="1247">
        <f t="shared" si="0"/>
        <v>3.9759838605365028</v>
      </c>
      <c r="R70" s="586"/>
      <c r="S70" s="524"/>
    </row>
    <row r="71" spans="1:30" ht="9.75" customHeight="1">
      <c r="A71" s="464"/>
      <c r="B71" s="584"/>
      <c r="C71" s="493"/>
      <c r="D71" s="687" t="s">
        <v>584</v>
      </c>
      <c r="E71" s="688"/>
      <c r="F71" s="688"/>
      <c r="G71" s="688"/>
      <c r="H71" s="688"/>
      <c r="I71" s="688"/>
      <c r="J71" s="683">
        <v>2.6887918965659008</v>
      </c>
      <c r="K71" s="581"/>
      <c r="L71" s="246"/>
      <c r="M71" s="632"/>
      <c r="N71" s="632"/>
      <c r="O71" s="632"/>
      <c r="P71" s="632"/>
      <c r="Q71" s="1247">
        <f t="shared" si="0"/>
        <v>2.6887918965659008</v>
      </c>
      <c r="R71" s="586"/>
      <c r="S71" s="524"/>
    </row>
    <row r="72" spans="1:30" ht="9.75" customHeight="1">
      <c r="A72" s="464"/>
      <c r="B72" s="584"/>
      <c r="C72" s="493"/>
      <c r="D72" s="684" t="s">
        <v>585</v>
      </c>
      <c r="E72" s="220"/>
      <c r="F72" s="220"/>
      <c r="G72" s="220"/>
      <c r="H72" s="109"/>
      <c r="I72" s="221"/>
      <c r="J72" s="582">
        <v>-7.2458161789763498</v>
      </c>
      <c r="K72" s="581"/>
      <c r="L72" s="246"/>
      <c r="M72" s="632"/>
      <c r="N72" s="632"/>
      <c r="O72" s="632"/>
      <c r="P72" s="632"/>
      <c r="Q72" s="581"/>
      <c r="R72" s="586"/>
      <c r="S72" s="524"/>
    </row>
    <row r="73" spans="1:30" ht="9.75" customHeight="1">
      <c r="A73" s="464"/>
      <c r="B73" s="584"/>
      <c r="C73" s="493"/>
      <c r="D73" s="684" t="s">
        <v>586</v>
      </c>
      <c r="E73" s="681"/>
      <c r="F73" s="221"/>
      <c r="G73" s="221"/>
      <c r="H73" s="109"/>
      <c r="I73" s="221"/>
      <c r="J73" s="582">
        <v>-5.2596912685771713</v>
      </c>
      <c r="K73" s="581"/>
      <c r="L73" s="246"/>
      <c r="M73" s="632"/>
      <c r="N73" s="632"/>
      <c r="O73" s="632"/>
      <c r="P73" s="632"/>
      <c r="Q73" s="689"/>
      <c r="R73" s="586"/>
      <c r="S73" s="524"/>
    </row>
    <row r="74" spans="1:30" ht="9.75" customHeight="1">
      <c r="A74" s="464"/>
      <c r="B74" s="584"/>
      <c r="C74" s="493"/>
      <c r="D74" s="684" t="s">
        <v>587</v>
      </c>
      <c r="E74" s="681"/>
      <c r="F74" s="221"/>
      <c r="G74" s="221"/>
      <c r="H74" s="109"/>
      <c r="I74" s="221"/>
      <c r="J74" s="582">
        <v>-4.3484919646321174</v>
      </c>
      <c r="K74" s="581"/>
      <c r="L74" s="246"/>
      <c r="M74" s="632"/>
      <c r="N74" s="632"/>
      <c r="O74" s="632"/>
      <c r="P74" s="632"/>
      <c r="Q74" s="689"/>
      <c r="R74" s="586"/>
      <c r="S74" s="524"/>
    </row>
    <row r="75" spans="1:30" ht="9.75" customHeight="1">
      <c r="A75" s="464"/>
      <c r="B75" s="584"/>
      <c r="C75" s="493"/>
      <c r="D75" s="684" t="s">
        <v>588</v>
      </c>
      <c r="E75" s="681"/>
      <c r="F75" s="221"/>
      <c r="G75" s="221"/>
      <c r="H75" s="109"/>
      <c r="I75" s="221"/>
      <c r="J75" s="582">
        <v>-2.6017908430478132</v>
      </c>
      <c r="K75" s="581"/>
      <c r="L75" s="246"/>
      <c r="M75" s="632"/>
      <c r="N75" s="632"/>
      <c r="O75" s="632"/>
      <c r="P75" s="632"/>
      <c r="Q75" s="689"/>
      <c r="R75" s="586"/>
      <c r="S75" s="524"/>
    </row>
    <row r="76" spans="1:30" ht="9.75" customHeight="1">
      <c r="A76" s="464"/>
      <c r="B76" s="584"/>
      <c r="C76" s="493"/>
      <c r="D76" s="684" t="s">
        <v>589</v>
      </c>
      <c r="E76" s="681"/>
      <c r="F76" s="220"/>
      <c r="G76" s="220"/>
      <c r="H76" s="109"/>
      <c r="I76" s="221"/>
      <c r="J76" s="582">
        <v>-1.6044707267567127</v>
      </c>
      <c r="K76" s="581"/>
      <c r="L76" s="246"/>
      <c r="M76" s="632"/>
      <c r="N76" s="632"/>
      <c r="O76" s="632"/>
      <c r="P76" s="632"/>
      <c r="Q76" s="581"/>
      <c r="R76" s="586"/>
      <c r="S76" s="524"/>
    </row>
    <row r="77" spans="1:30" ht="0.75" customHeight="1">
      <c r="A77" s="464"/>
      <c r="B77" s="584"/>
      <c r="C77" s="493"/>
      <c r="D77" s="587"/>
      <c r="E77" s="581"/>
      <c r="F77" s="220"/>
      <c r="G77" s="220"/>
      <c r="H77" s="109"/>
      <c r="I77" s="221"/>
      <c r="J77" s="582"/>
      <c r="K77" s="581"/>
      <c r="L77" s="246"/>
      <c r="M77" s="632"/>
      <c r="N77" s="632"/>
      <c r="O77" s="632"/>
      <c r="P77" s="632"/>
      <c r="Q77" s="581"/>
      <c r="R77" s="586"/>
      <c r="S77" s="524"/>
    </row>
    <row r="78" spans="1:30" ht="13.5" customHeight="1">
      <c r="A78" s="464"/>
      <c r="B78" s="588"/>
      <c r="C78" s="570" t="s">
        <v>245</v>
      </c>
      <c r="D78" s="587"/>
      <c r="E78" s="570"/>
      <c r="F78" s="570"/>
      <c r="G78" s="589" t="s">
        <v>88</v>
      </c>
      <c r="H78" s="570"/>
      <c r="I78" s="570"/>
      <c r="J78" s="570"/>
      <c r="K78" s="570"/>
      <c r="L78" s="570"/>
      <c r="M78" s="570"/>
      <c r="N78" s="570"/>
      <c r="O78" s="222"/>
      <c r="P78" s="222"/>
      <c r="Q78" s="222"/>
      <c r="R78" s="572"/>
      <c r="S78" s="524"/>
    </row>
    <row r="79" spans="1:30" ht="3" customHeight="1">
      <c r="A79" s="464"/>
      <c r="B79" s="588"/>
      <c r="C79" s="570"/>
      <c r="D79" s="587"/>
      <c r="E79" s="570"/>
      <c r="F79" s="570"/>
      <c r="G79" s="589"/>
      <c r="H79" s="570"/>
      <c r="I79" s="570"/>
      <c r="J79" s="570"/>
      <c r="K79" s="570"/>
      <c r="L79" s="570"/>
      <c r="M79" s="570"/>
      <c r="N79" s="570"/>
      <c r="O79" s="222"/>
      <c r="P79" s="222"/>
      <c r="Q79" s="222"/>
      <c r="R79" s="572"/>
      <c r="S79" s="524"/>
    </row>
    <row r="80" spans="1:30" s="166" customFormat="1" ht="13.5" customHeight="1">
      <c r="A80" s="165"/>
      <c r="B80" s="291">
        <v>16</v>
      </c>
      <c r="C80" s="1602">
        <v>42125</v>
      </c>
      <c r="D80" s="1602"/>
      <c r="E80" s="1602"/>
      <c r="F80" s="167"/>
      <c r="G80" s="167"/>
      <c r="H80" s="167"/>
      <c r="I80" s="167"/>
      <c r="J80" s="167"/>
      <c r="K80" s="167"/>
      <c r="L80" s="167"/>
      <c r="M80" s="167"/>
      <c r="N80" s="167"/>
      <c r="P80" s="165"/>
      <c r="R80" s="171"/>
    </row>
    <row r="83" spans="6:18" ht="18" customHeight="1"/>
    <row r="85" spans="6:18">
      <c r="F85" s="590"/>
      <c r="G85" s="590"/>
      <c r="H85" s="590"/>
      <c r="I85" s="590"/>
      <c r="J85" s="590"/>
      <c r="K85" s="590"/>
    </row>
    <row r="86" spans="6:18" ht="17.25" customHeight="1">
      <c r="F86" s="590"/>
      <c r="G86" s="590"/>
      <c r="H86" s="590"/>
      <c r="I86" s="590"/>
      <c r="J86" s="590"/>
      <c r="K86" s="590"/>
    </row>
    <row r="87" spans="6:18">
      <c r="F87" s="590"/>
      <c r="G87" s="590"/>
      <c r="H87" s="590"/>
      <c r="I87" s="590"/>
      <c r="J87" s="590"/>
      <c r="K87" s="590"/>
    </row>
    <row r="88" spans="6:18" ht="9" customHeight="1">
      <c r="F88" s="590"/>
      <c r="G88" s="590"/>
      <c r="H88" s="590"/>
      <c r="I88" s="590"/>
      <c r="J88" s="590"/>
      <c r="K88" s="590"/>
    </row>
    <row r="89" spans="6:18" ht="8.25" customHeight="1">
      <c r="F89" s="590"/>
      <c r="G89" s="590"/>
      <c r="H89" s="590"/>
      <c r="I89" s="590"/>
      <c r="J89" s="590"/>
      <c r="K89" s="590"/>
    </row>
    <row r="90" spans="6:18" ht="9.75" customHeight="1">
      <c r="F90" s="590"/>
      <c r="G90" s="590"/>
      <c r="H90" s="590"/>
      <c r="I90" s="590"/>
      <c r="J90" s="590"/>
      <c r="K90" s="590"/>
    </row>
    <row r="91" spans="6:18">
      <c r="F91" s="590"/>
      <c r="G91" s="590"/>
      <c r="H91" s="590"/>
      <c r="I91" s="590"/>
      <c r="J91" s="590"/>
      <c r="K91" s="590"/>
    </row>
    <row r="92" spans="6:18">
      <c r="F92" s="590"/>
      <c r="G92" s="590"/>
      <c r="H92" s="590"/>
      <c r="I92" s="590"/>
      <c r="J92" s="590"/>
      <c r="K92" s="590"/>
    </row>
    <row r="93" spans="6:18">
      <c r="F93" s="590"/>
      <c r="G93" s="590"/>
      <c r="H93" s="590"/>
      <c r="I93" s="590"/>
      <c r="J93" s="590"/>
      <c r="K93" s="590"/>
    </row>
    <row r="94" spans="6:18">
      <c r="F94" s="590"/>
      <c r="G94" s="590"/>
      <c r="H94" s="590"/>
      <c r="I94" s="590"/>
      <c r="J94" s="590"/>
      <c r="K94" s="590"/>
      <c r="R94" s="480"/>
    </row>
    <row r="95" spans="6:18">
      <c r="F95" s="590"/>
      <c r="G95" s="590"/>
      <c r="H95" s="590"/>
      <c r="I95" s="590"/>
      <c r="J95" s="590"/>
      <c r="K95" s="590"/>
    </row>
    <row r="96" spans="6:18">
      <c r="F96" s="590"/>
      <c r="G96" s="590"/>
      <c r="H96" s="590"/>
      <c r="I96" s="590"/>
      <c r="J96" s="590"/>
      <c r="K96" s="590"/>
    </row>
    <row r="97" spans="2:11">
      <c r="B97" s="590"/>
      <c r="C97" s="590"/>
      <c r="D97" s="591"/>
      <c r="E97" s="590"/>
      <c r="F97" s="590"/>
      <c r="G97" s="590"/>
      <c r="H97" s="590"/>
      <c r="I97" s="590"/>
      <c r="J97" s="590"/>
      <c r="K97" s="590"/>
    </row>
    <row r="98" spans="2:11">
      <c r="B98" s="590"/>
      <c r="C98" s="590"/>
      <c r="D98" s="590"/>
      <c r="E98" s="590"/>
      <c r="F98" s="590"/>
      <c r="G98" s="590"/>
      <c r="H98" s="590"/>
      <c r="I98" s="590"/>
      <c r="J98" s="590"/>
      <c r="K98" s="590"/>
    </row>
  </sheetData>
  <mergeCells count="45">
    <mergeCell ref="C34:D34"/>
    <mergeCell ref="C10:D10"/>
    <mergeCell ref="C35:D35"/>
    <mergeCell ref="C36:D36"/>
    <mergeCell ref="C37:D37"/>
    <mergeCell ref="C20:D20"/>
    <mergeCell ref="C21:D21"/>
    <mergeCell ref="C22:D22"/>
    <mergeCell ref="C23:D23"/>
    <mergeCell ref="C29:D29"/>
    <mergeCell ref="C24:D24"/>
    <mergeCell ref="C25:D25"/>
    <mergeCell ref="C26:D26"/>
    <mergeCell ref="C27:D27"/>
    <mergeCell ref="C28:D28"/>
    <mergeCell ref="C31:D31"/>
    <mergeCell ref="C32:D32"/>
    <mergeCell ref="C30:D30"/>
    <mergeCell ref="C33:D33"/>
    <mergeCell ref="C1:F1"/>
    <mergeCell ref="C4:Q4"/>
    <mergeCell ref="C6:Q6"/>
    <mergeCell ref="C7:D8"/>
    <mergeCell ref="G7:I7"/>
    <mergeCell ref="J7:L7"/>
    <mergeCell ref="M7:O7"/>
    <mergeCell ref="P7:Q7"/>
    <mergeCell ref="J1:P1"/>
    <mergeCell ref="N8:Q8"/>
    <mergeCell ref="E8:M8"/>
    <mergeCell ref="C80:E80"/>
    <mergeCell ref="C38:D38"/>
    <mergeCell ref="C39:D39"/>
    <mergeCell ref="C40:D40"/>
    <mergeCell ref="C41:D41"/>
    <mergeCell ref="C42:Q42"/>
    <mergeCell ref="C59:D60"/>
    <mergeCell ref="C62:D62"/>
    <mergeCell ref="C58:Q58"/>
    <mergeCell ref="C53:D53"/>
    <mergeCell ref="C43:Q43"/>
    <mergeCell ref="C47:D47"/>
    <mergeCell ref="C46:D46"/>
    <mergeCell ref="N60:Q60"/>
    <mergeCell ref="E60:M60"/>
  </mergeCells>
  <conditionalFormatting sqref="E45:Q45 E61:Q61 E9:Q9">
    <cfRule type="cellIs" dxfId="10"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sheetPr>
    <tabColor theme="3" tint="-0.249977111117893"/>
  </sheetPr>
  <dimension ref="A1:R52"/>
  <sheetViews>
    <sheetView zoomScaleNormal="100" workbookViewId="0"/>
  </sheetViews>
  <sheetFormatPr defaultRowHeight="12.75"/>
  <cols>
    <col min="1" max="1" width="1" style="166" customWidth="1"/>
    <col min="2" max="2" width="2.5703125" style="516" customWidth="1"/>
    <col min="3" max="3" width="1" style="166" customWidth="1"/>
    <col min="4" max="4" width="29.85546875" style="166" customWidth="1"/>
    <col min="5" max="5" width="6.85546875" style="166" customWidth="1"/>
    <col min="6" max="6" width="6.140625" style="166" customWidth="1"/>
    <col min="7" max="7" width="6.42578125" style="166" customWidth="1"/>
    <col min="8" max="8" width="6.7109375" style="166" customWidth="1"/>
    <col min="9" max="9" width="6.140625" style="166" customWidth="1"/>
    <col min="10" max="10" width="6.85546875" style="166" customWidth="1"/>
    <col min="11" max="11" width="7.42578125" style="166" customWidth="1"/>
    <col min="12" max="12" width="6.7109375" style="166" customWidth="1"/>
    <col min="13" max="14" width="6.5703125" style="166" customWidth="1"/>
    <col min="15" max="15" width="2.5703125" style="1305" customWidth="1"/>
    <col min="16" max="16" width="1" style="1305" customWidth="1"/>
    <col min="17" max="17" width="6.140625" style="1267" customWidth="1"/>
    <col min="18" max="161" width="9.140625" style="166"/>
    <col min="162" max="162" width="1" style="166" customWidth="1"/>
    <col min="163" max="163" width="2.5703125" style="166" customWidth="1"/>
    <col min="164" max="164" width="1" style="166" customWidth="1"/>
    <col min="165" max="165" width="20.42578125" style="166" customWidth="1"/>
    <col min="166" max="167" width="0.5703125" style="166" customWidth="1"/>
    <col min="168" max="168" width="5" style="166" customWidth="1"/>
    <col min="169" max="169" width="0.42578125" style="166" customWidth="1"/>
    <col min="170" max="170" width="5" style="166" customWidth="1"/>
    <col min="171" max="171" width="4.28515625" style="166" customWidth="1"/>
    <col min="172" max="172" width="5" style="166" customWidth="1"/>
    <col min="173" max="173" width="4.42578125" style="166" customWidth="1"/>
    <col min="174" max="175" width="5" style="166" customWidth="1"/>
    <col min="176" max="176" width="5.28515625" style="166" customWidth="1"/>
    <col min="177" max="177" width="4.85546875" style="166" customWidth="1"/>
    <col min="178" max="178" width="5" style="166" customWidth="1"/>
    <col min="179" max="179" width="5.28515625" style="166" customWidth="1"/>
    <col min="180" max="180" width="4.140625" style="166" customWidth="1"/>
    <col min="181" max="181" width="5" style="166" customWidth="1"/>
    <col min="182" max="183" width="5.42578125" style="166" customWidth="1"/>
    <col min="184" max="184" width="2.5703125" style="166" customWidth="1"/>
    <col min="185" max="185" width="1" style="166" customWidth="1"/>
    <col min="186" max="187" width="7.5703125" style="166" customWidth="1"/>
    <col min="188" max="188" width="1.85546875" style="166" customWidth="1"/>
    <col min="189" max="202" width="7.5703125" style="166" customWidth="1"/>
    <col min="203" max="417" width="9.140625" style="166"/>
    <col min="418" max="418" width="1" style="166" customWidth="1"/>
    <col min="419" max="419" width="2.5703125" style="166" customWidth="1"/>
    <col min="420" max="420" width="1" style="166" customWidth="1"/>
    <col min="421" max="421" width="20.42578125" style="166" customWidth="1"/>
    <col min="422" max="423" width="0.5703125" style="166" customWidth="1"/>
    <col min="424" max="424" width="5" style="166" customWidth="1"/>
    <col min="425" max="425" width="0.42578125" style="166" customWidth="1"/>
    <col min="426" max="426" width="5" style="166" customWidth="1"/>
    <col min="427" max="427" width="4.28515625" style="166" customWidth="1"/>
    <col min="428" max="428" width="5" style="166" customWidth="1"/>
    <col min="429" max="429" width="4.42578125" style="166" customWidth="1"/>
    <col min="430" max="431" width="5" style="166" customWidth="1"/>
    <col min="432" max="432" width="5.28515625" style="166" customWidth="1"/>
    <col min="433" max="433" width="4.85546875" style="166" customWidth="1"/>
    <col min="434" max="434" width="5" style="166" customWidth="1"/>
    <col min="435" max="435" width="5.28515625" style="166" customWidth="1"/>
    <col min="436" max="436" width="4.140625" style="166" customWidth="1"/>
    <col min="437" max="437" width="5" style="166" customWidth="1"/>
    <col min="438" max="439" width="5.42578125" style="166" customWidth="1"/>
    <col min="440" max="440" width="2.5703125" style="166" customWidth="1"/>
    <col min="441" max="441" width="1" style="166" customWidth="1"/>
    <col min="442" max="443" width="7.5703125" style="166" customWidth="1"/>
    <col min="444" max="444" width="1.85546875" style="166" customWidth="1"/>
    <col min="445" max="458" width="7.5703125" style="166" customWidth="1"/>
    <col min="459" max="673" width="9.140625" style="166"/>
    <col min="674" max="674" width="1" style="166" customWidth="1"/>
    <col min="675" max="675" width="2.5703125" style="166" customWidth="1"/>
    <col min="676" max="676" width="1" style="166" customWidth="1"/>
    <col min="677" max="677" width="20.42578125" style="166" customWidth="1"/>
    <col min="678" max="679" width="0.5703125" style="166" customWidth="1"/>
    <col min="680" max="680" width="5" style="166" customWidth="1"/>
    <col min="681" max="681" width="0.42578125" style="166" customWidth="1"/>
    <col min="682" max="682" width="5" style="166" customWidth="1"/>
    <col min="683" max="683" width="4.28515625" style="166" customWidth="1"/>
    <col min="684" max="684" width="5" style="166" customWidth="1"/>
    <col min="685" max="685" width="4.42578125" style="166" customWidth="1"/>
    <col min="686" max="687" width="5" style="166" customWidth="1"/>
    <col min="688" max="688" width="5.28515625" style="166" customWidth="1"/>
    <col min="689" max="689" width="4.85546875" style="166" customWidth="1"/>
    <col min="690" max="690" width="5" style="166" customWidth="1"/>
    <col min="691" max="691" width="5.28515625" style="166" customWidth="1"/>
    <col min="692" max="692" width="4.140625" style="166" customWidth="1"/>
    <col min="693" max="693" width="5" style="166" customWidth="1"/>
    <col min="694" max="695" width="5.42578125" style="166" customWidth="1"/>
    <col min="696" max="696" width="2.5703125" style="166" customWidth="1"/>
    <col min="697" max="697" width="1" style="166" customWidth="1"/>
    <col min="698" max="699" width="7.5703125" style="166" customWidth="1"/>
    <col min="700" max="700" width="1.85546875" style="166" customWidth="1"/>
    <col min="701" max="714" width="7.5703125" style="166" customWidth="1"/>
    <col min="715" max="929" width="9.140625" style="166"/>
    <col min="930" max="930" width="1" style="166" customWidth="1"/>
    <col min="931" max="931" width="2.5703125" style="166" customWidth="1"/>
    <col min="932" max="932" width="1" style="166" customWidth="1"/>
    <col min="933" max="933" width="20.42578125" style="166" customWidth="1"/>
    <col min="934" max="935" width="0.5703125" style="166" customWidth="1"/>
    <col min="936" max="936" width="5" style="166" customWidth="1"/>
    <col min="937" max="937" width="0.42578125" style="166" customWidth="1"/>
    <col min="938" max="938" width="5" style="166" customWidth="1"/>
    <col min="939" max="939" width="4.28515625" style="166" customWidth="1"/>
    <col min="940" max="940" width="5" style="166" customWidth="1"/>
    <col min="941" max="941" width="4.42578125" style="166" customWidth="1"/>
    <col min="942" max="943" width="5" style="166" customWidth="1"/>
    <col min="944" max="944" width="5.28515625" style="166" customWidth="1"/>
    <col min="945" max="945" width="4.85546875" style="166" customWidth="1"/>
    <col min="946" max="946" width="5" style="166" customWidth="1"/>
    <col min="947" max="947" width="5.28515625" style="166" customWidth="1"/>
    <col min="948" max="948" width="4.140625" style="166" customWidth="1"/>
    <col min="949" max="949" width="5" style="166" customWidth="1"/>
    <col min="950" max="951" width="5.42578125" style="166" customWidth="1"/>
    <col min="952" max="952" width="2.5703125" style="166" customWidth="1"/>
    <col min="953" max="953" width="1" style="166" customWidth="1"/>
    <col min="954" max="955" width="7.5703125" style="166" customWidth="1"/>
    <col min="956" max="956" width="1.85546875" style="166" customWidth="1"/>
    <col min="957" max="970" width="7.5703125" style="166" customWidth="1"/>
    <col min="971" max="1185" width="9.140625" style="166"/>
    <col min="1186" max="1186" width="1" style="166" customWidth="1"/>
    <col min="1187" max="1187" width="2.5703125" style="166" customWidth="1"/>
    <col min="1188" max="1188" width="1" style="166" customWidth="1"/>
    <col min="1189" max="1189" width="20.42578125" style="166" customWidth="1"/>
    <col min="1190" max="1191" width="0.5703125" style="166" customWidth="1"/>
    <col min="1192" max="1192" width="5" style="166" customWidth="1"/>
    <col min="1193" max="1193" width="0.42578125" style="166" customWidth="1"/>
    <col min="1194" max="1194" width="5" style="166" customWidth="1"/>
    <col min="1195" max="1195" width="4.28515625" style="166" customWidth="1"/>
    <col min="1196" max="1196" width="5" style="166" customWidth="1"/>
    <col min="1197" max="1197" width="4.42578125" style="166" customWidth="1"/>
    <col min="1198" max="1199" width="5" style="166" customWidth="1"/>
    <col min="1200" max="1200" width="5.28515625" style="166" customWidth="1"/>
    <col min="1201" max="1201" width="4.85546875" style="166" customWidth="1"/>
    <col min="1202" max="1202" width="5" style="166" customWidth="1"/>
    <col min="1203" max="1203" width="5.28515625" style="166" customWidth="1"/>
    <col min="1204" max="1204" width="4.140625" style="166" customWidth="1"/>
    <col min="1205" max="1205" width="5" style="166" customWidth="1"/>
    <col min="1206" max="1207" width="5.42578125" style="166" customWidth="1"/>
    <col min="1208" max="1208" width="2.5703125" style="166" customWidth="1"/>
    <col min="1209" max="1209" width="1" style="166" customWidth="1"/>
    <col min="1210" max="1211" width="7.5703125" style="166" customWidth="1"/>
    <col min="1212" max="1212" width="1.85546875" style="166" customWidth="1"/>
    <col min="1213" max="1226" width="7.5703125" style="166" customWidth="1"/>
    <col min="1227" max="1441" width="9.140625" style="166"/>
    <col min="1442" max="1442" width="1" style="166" customWidth="1"/>
    <col min="1443" max="1443" width="2.5703125" style="166" customWidth="1"/>
    <col min="1444" max="1444" width="1" style="166" customWidth="1"/>
    <col min="1445" max="1445" width="20.42578125" style="166" customWidth="1"/>
    <col min="1446" max="1447" width="0.5703125" style="166" customWidth="1"/>
    <col min="1448" max="1448" width="5" style="166" customWidth="1"/>
    <col min="1449" max="1449" width="0.42578125" style="166" customWidth="1"/>
    <col min="1450" max="1450" width="5" style="166" customWidth="1"/>
    <col min="1451" max="1451" width="4.28515625" style="166" customWidth="1"/>
    <col min="1452" max="1452" width="5" style="166" customWidth="1"/>
    <col min="1453" max="1453" width="4.42578125" style="166" customWidth="1"/>
    <col min="1454" max="1455" width="5" style="166" customWidth="1"/>
    <col min="1456" max="1456" width="5.28515625" style="166" customWidth="1"/>
    <col min="1457" max="1457" width="4.85546875" style="166" customWidth="1"/>
    <col min="1458" max="1458" width="5" style="166" customWidth="1"/>
    <col min="1459" max="1459" width="5.28515625" style="166" customWidth="1"/>
    <col min="1460" max="1460" width="4.140625" style="166" customWidth="1"/>
    <col min="1461" max="1461" width="5" style="166" customWidth="1"/>
    <col min="1462" max="1463" width="5.42578125" style="166" customWidth="1"/>
    <col min="1464" max="1464" width="2.5703125" style="166" customWidth="1"/>
    <col min="1465" max="1465" width="1" style="166" customWidth="1"/>
    <col min="1466" max="1467" width="7.5703125" style="166" customWidth="1"/>
    <col min="1468" max="1468" width="1.85546875" style="166" customWidth="1"/>
    <col min="1469" max="1482" width="7.5703125" style="166" customWidth="1"/>
    <col min="1483" max="1697" width="9.140625" style="166"/>
    <col min="1698" max="1698" width="1" style="166" customWidth="1"/>
    <col min="1699" max="1699" width="2.5703125" style="166" customWidth="1"/>
    <col min="1700" max="1700" width="1" style="166" customWidth="1"/>
    <col min="1701" max="1701" width="20.42578125" style="166" customWidth="1"/>
    <col min="1702" max="1703" width="0.5703125" style="166" customWidth="1"/>
    <col min="1704" max="1704" width="5" style="166" customWidth="1"/>
    <col min="1705" max="1705" width="0.42578125" style="166" customWidth="1"/>
    <col min="1706" max="1706" width="5" style="166" customWidth="1"/>
    <col min="1707" max="1707" width="4.28515625" style="166" customWidth="1"/>
    <col min="1708" max="1708" width="5" style="166" customWidth="1"/>
    <col min="1709" max="1709" width="4.42578125" style="166" customWidth="1"/>
    <col min="1710" max="1711" width="5" style="166" customWidth="1"/>
    <col min="1712" max="1712" width="5.28515625" style="166" customWidth="1"/>
    <col min="1713" max="1713" width="4.85546875" style="166" customWidth="1"/>
    <col min="1714" max="1714" width="5" style="166" customWidth="1"/>
    <col min="1715" max="1715" width="5.28515625" style="166" customWidth="1"/>
    <col min="1716" max="1716" width="4.140625" style="166" customWidth="1"/>
    <col min="1717" max="1717" width="5" style="166" customWidth="1"/>
    <col min="1718" max="1719" width="5.42578125" style="166" customWidth="1"/>
    <col min="1720" max="1720" width="2.5703125" style="166" customWidth="1"/>
    <col min="1721" max="1721" width="1" style="166" customWidth="1"/>
    <col min="1722" max="1723" width="7.5703125" style="166" customWidth="1"/>
    <col min="1724" max="1724" width="1.85546875" style="166" customWidth="1"/>
    <col min="1725" max="1738" width="7.5703125" style="166" customWidth="1"/>
    <col min="1739" max="1953" width="9.140625" style="166"/>
    <col min="1954" max="1954" width="1" style="166" customWidth="1"/>
    <col min="1955" max="1955" width="2.5703125" style="166" customWidth="1"/>
    <col min="1956" max="1956" width="1" style="166" customWidth="1"/>
    <col min="1957" max="1957" width="20.42578125" style="166" customWidth="1"/>
    <col min="1958" max="1959" width="0.5703125" style="166" customWidth="1"/>
    <col min="1960" max="1960" width="5" style="166" customWidth="1"/>
    <col min="1961" max="1961" width="0.42578125" style="166" customWidth="1"/>
    <col min="1962" max="1962" width="5" style="166" customWidth="1"/>
    <col min="1963" max="1963" width="4.28515625" style="166" customWidth="1"/>
    <col min="1964" max="1964" width="5" style="166" customWidth="1"/>
    <col min="1965" max="1965" width="4.42578125" style="166" customWidth="1"/>
    <col min="1966" max="1967" width="5" style="166" customWidth="1"/>
    <col min="1968" max="1968" width="5.28515625" style="166" customWidth="1"/>
    <col min="1969" max="1969" width="4.85546875" style="166" customWidth="1"/>
    <col min="1970" max="1970" width="5" style="166" customWidth="1"/>
    <col min="1971" max="1971" width="5.28515625" style="166" customWidth="1"/>
    <col min="1972" max="1972" width="4.140625" style="166" customWidth="1"/>
    <col min="1973" max="1973" width="5" style="166" customWidth="1"/>
    <col min="1974" max="1975" width="5.42578125" style="166" customWidth="1"/>
    <col min="1976" max="1976" width="2.5703125" style="166" customWidth="1"/>
    <col min="1977" max="1977" width="1" style="166" customWidth="1"/>
    <col min="1978" max="1979" width="7.5703125" style="166" customWidth="1"/>
    <col min="1980" max="1980" width="1.85546875" style="166" customWidth="1"/>
    <col min="1981" max="1994" width="7.5703125" style="166" customWidth="1"/>
    <col min="1995" max="2209" width="9.140625" style="166"/>
    <col min="2210" max="2210" width="1" style="166" customWidth="1"/>
    <col min="2211" max="2211" width="2.5703125" style="166" customWidth="1"/>
    <col min="2212" max="2212" width="1" style="166" customWidth="1"/>
    <col min="2213" max="2213" width="20.42578125" style="166" customWidth="1"/>
    <col min="2214" max="2215" width="0.5703125" style="166" customWidth="1"/>
    <col min="2216" max="2216" width="5" style="166" customWidth="1"/>
    <col min="2217" max="2217" width="0.42578125" style="166" customWidth="1"/>
    <col min="2218" max="2218" width="5" style="166" customWidth="1"/>
    <col min="2219" max="2219" width="4.28515625" style="166" customWidth="1"/>
    <col min="2220" max="2220" width="5" style="166" customWidth="1"/>
    <col min="2221" max="2221" width="4.42578125" style="166" customWidth="1"/>
    <col min="2222" max="2223" width="5" style="166" customWidth="1"/>
    <col min="2224" max="2224" width="5.28515625" style="166" customWidth="1"/>
    <col min="2225" max="2225" width="4.85546875" style="166" customWidth="1"/>
    <col min="2226" max="2226" width="5" style="166" customWidth="1"/>
    <col min="2227" max="2227" width="5.28515625" style="166" customWidth="1"/>
    <col min="2228" max="2228" width="4.140625" style="166" customWidth="1"/>
    <col min="2229" max="2229" width="5" style="166" customWidth="1"/>
    <col min="2230" max="2231" width="5.42578125" style="166" customWidth="1"/>
    <col min="2232" max="2232" width="2.5703125" style="166" customWidth="1"/>
    <col min="2233" max="2233" width="1" style="166" customWidth="1"/>
    <col min="2234" max="2235" width="7.5703125" style="166" customWidth="1"/>
    <col min="2236" max="2236" width="1.85546875" style="166" customWidth="1"/>
    <col min="2237" max="2250" width="7.5703125" style="166" customWidth="1"/>
    <col min="2251" max="2465" width="9.140625" style="166"/>
    <col min="2466" max="2466" width="1" style="166" customWidth="1"/>
    <col min="2467" max="2467" width="2.5703125" style="166" customWidth="1"/>
    <col min="2468" max="2468" width="1" style="166" customWidth="1"/>
    <col min="2469" max="2469" width="20.42578125" style="166" customWidth="1"/>
    <col min="2470" max="2471" width="0.5703125" style="166" customWidth="1"/>
    <col min="2472" max="2472" width="5" style="166" customWidth="1"/>
    <col min="2473" max="2473" width="0.42578125" style="166" customWidth="1"/>
    <col min="2474" max="2474" width="5" style="166" customWidth="1"/>
    <col min="2475" max="2475" width="4.28515625" style="166" customWidth="1"/>
    <col min="2476" max="2476" width="5" style="166" customWidth="1"/>
    <col min="2477" max="2477" width="4.42578125" style="166" customWidth="1"/>
    <col min="2478" max="2479" width="5" style="166" customWidth="1"/>
    <col min="2480" max="2480" width="5.28515625" style="166" customWidth="1"/>
    <col min="2481" max="2481" width="4.85546875" style="166" customWidth="1"/>
    <col min="2482" max="2482" width="5" style="166" customWidth="1"/>
    <col min="2483" max="2483" width="5.28515625" style="166" customWidth="1"/>
    <col min="2484" max="2484" width="4.140625" style="166" customWidth="1"/>
    <col min="2485" max="2485" width="5" style="166" customWidth="1"/>
    <col min="2486" max="2487" width="5.42578125" style="166" customWidth="1"/>
    <col min="2488" max="2488" width="2.5703125" style="166" customWidth="1"/>
    <col min="2489" max="2489" width="1" style="166" customWidth="1"/>
    <col min="2490" max="2491" width="7.5703125" style="166" customWidth="1"/>
    <col min="2492" max="2492" width="1.85546875" style="166" customWidth="1"/>
    <col min="2493" max="2506" width="7.5703125" style="166" customWidth="1"/>
    <col min="2507" max="2721" width="9.140625" style="166"/>
    <col min="2722" max="2722" width="1" style="166" customWidth="1"/>
    <col min="2723" max="2723" width="2.5703125" style="166" customWidth="1"/>
    <col min="2724" max="2724" width="1" style="166" customWidth="1"/>
    <col min="2725" max="2725" width="20.42578125" style="166" customWidth="1"/>
    <col min="2726" max="2727" width="0.5703125" style="166" customWidth="1"/>
    <col min="2728" max="2728" width="5" style="166" customWidth="1"/>
    <col min="2729" max="2729" width="0.42578125" style="166" customWidth="1"/>
    <col min="2730" max="2730" width="5" style="166" customWidth="1"/>
    <col min="2731" max="2731" width="4.28515625" style="166" customWidth="1"/>
    <col min="2732" max="2732" width="5" style="166" customWidth="1"/>
    <col min="2733" max="2733" width="4.42578125" style="166" customWidth="1"/>
    <col min="2734" max="2735" width="5" style="166" customWidth="1"/>
    <col min="2736" max="2736" width="5.28515625" style="166" customWidth="1"/>
    <col min="2737" max="2737" width="4.85546875" style="166" customWidth="1"/>
    <col min="2738" max="2738" width="5" style="166" customWidth="1"/>
    <col min="2739" max="2739" width="5.28515625" style="166" customWidth="1"/>
    <col min="2740" max="2740" width="4.140625" style="166" customWidth="1"/>
    <col min="2741" max="2741" width="5" style="166" customWidth="1"/>
    <col min="2742" max="2743" width="5.42578125" style="166" customWidth="1"/>
    <col min="2744" max="2744" width="2.5703125" style="166" customWidth="1"/>
    <col min="2745" max="2745" width="1" style="166" customWidth="1"/>
    <col min="2746" max="2747" width="7.5703125" style="166" customWidth="1"/>
    <col min="2748" max="2748" width="1.85546875" style="166" customWidth="1"/>
    <col min="2749" max="2762" width="7.5703125" style="166" customWidth="1"/>
    <col min="2763" max="2977" width="9.140625" style="166"/>
    <col min="2978" max="2978" width="1" style="166" customWidth="1"/>
    <col min="2979" max="2979" width="2.5703125" style="166" customWidth="1"/>
    <col min="2980" max="2980" width="1" style="166" customWidth="1"/>
    <col min="2981" max="2981" width="20.42578125" style="166" customWidth="1"/>
    <col min="2982" max="2983" width="0.5703125" style="166" customWidth="1"/>
    <col min="2984" max="2984" width="5" style="166" customWidth="1"/>
    <col min="2985" max="2985" width="0.42578125" style="166" customWidth="1"/>
    <col min="2986" max="2986" width="5" style="166" customWidth="1"/>
    <col min="2987" max="2987" width="4.28515625" style="166" customWidth="1"/>
    <col min="2988" max="2988" width="5" style="166" customWidth="1"/>
    <col min="2989" max="2989" width="4.42578125" style="166" customWidth="1"/>
    <col min="2990" max="2991" width="5" style="166" customWidth="1"/>
    <col min="2992" max="2992" width="5.28515625" style="166" customWidth="1"/>
    <col min="2993" max="2993" width="4.85546875" style="166" customWidth="1"/>
    <col min="2994" max="2994" width="5" style="166" customWidth="1"/>
    <col min="2995" max="2995" width="5.28515625" style="166" customWidth="1"/>
    <col min="2996" max="2996" width="4.140625" style="166" customWidth="1"/>
    <col min="2997" max="2997" width="5" style="166" customWidth="1"/>
    <col min="2998" max="2999" width="5.42578125" style="166" customWidth="1"/>
    <col min="3000" max="3000" width="2.5703125" style="166" customWidth="1"/>
    <col min="3001" max="3001" width="1" style="166" customWidth="1"/>
    <col min="3002" max="3003" width="7.5703125" style="166" customWidth="1"/>
    <col min="3004" max="3004" width="1.85546875" style="166" customWidth="1"/>
    <col min="3005" max="3018" width="7.5703125" style="166" customWidth="1"/>
    <col min="3019" max="3233" width="9.140625" style="166"/>
    <col min="3234" max="3234" width="1" style="166" customWidth="1"/>
    <col min="3235" max="3235" width="2.5703125" style="166" customWidth="1"/>
    <col min="3236" max="3236" width="1" style="166" customWidth="1"/>
    <col min="3237" max="3237" width="20.42578125" style="166" customWidth="1"/>
    <col min="3238" max="3239" width="0.5703125" style="166" customWidth="1"/>
    <col min="3240" max="3240" width="5" style="166" customWidth="1"/>
    <col min="3241" max="3241" width="0.42578125" style="166" customWidth="1"/>
    <col min="3242" max="3242" width="5" style="166" customWidth="1"/>
    <col min="3243" max="3243" width="4.28515625" style="166" customWidth="1"/>
    <col min="3244" max="3244" width="5" style="166" customWidth="1"/>
    <col min="3245" max="3245" width="4.42578125" style="166" customWidth="1"/>
    <col min="3246" max="3247" width="5" style="166" customWidth="1"/>
    <col min="3248" max="3248" width="5.28515625" style="166" customWidth="1"/>
    <col min="3249" max="3249" width="4.85546875" style="166" customWidth="1"/>
    <col min="3250" max="3250" width="5" style="166" customWidth="1"/>
    <col min="3251" max="3251" width="5.28515625" style="166" customWidth="1"/>
    <col min="3252" max="3252" width="4.140625" style="166" customWidth="1"/>
    <col min="3253" max="3253" width="5" style="166" customWidth="1"/>
    <col min="3254" max="3255" width="5.42578125" style="166" customWidth="1"/>
    <col min="3256" max="3256" width="2.5703125" style="166" customWidth="1"/>
    <col min="3257" max="3257" width="1" style="166" customWidth="1"/>
    <col min="3258" max="3259" width="7.5703125" style="166" customWidth="1"/>
    <col min="3260" max="3260" width="1.85546875" style="166" customWidth="1"/>
    <col min="3261" max="3274" width="7.5703125" style="166" customWidth="1"/>
    <col min="3275" max="3489" width="9.140625" style="166"/>
    <col min="3490" max="3490" width="1" style="166" customWidth="1"/>
    <col min="3491" max="3491" width="2.5703125" style="166" customWidth="1"/>
    <col min="3492" max="3492" width="1" style="166" customWidth="1"/>
    <col min="3493" max="3493" width="20.42578125" style="166" customWidth="1"/>
    <col min="3494" max="3495" width="0.5703125" style="166" customWidth="1"/>
    <col min="3496" max="3496" width="5" style="166" customWidth="1"/>
    <col min="3497" max="3497" width="0.42578125" style="166" customWidth="1"/>
    <col min="3498" max="3498" width="5" style="166" customWidth="1"/>
    <col min="3499" max="3499" width="4.28515625" style="166" customWidth="1"/>
    <col min="3500" max="3500" width="5" style="166" customWidth="1"/>
    <col min="3501" max="3501" width="4.42578125" style="166" customWidth="1"/>
    <col min="3502" max="3503" width="5" style="166" customWidth="1"/>
    <col min="3504" max="3504" width="5.28515625" style="166" customWidth="1"/>
    <col min="3505" max="3505" width="4.85546875" style="166" customWidth="1"/>
    <col min="3506" max="3506" width="5" style="166" customWidth="1"/>
    <col min="3507" max="3507" width="5.28515625" style="166" customWidth="1"/>
    <col min="3508" max="3508" width="4.140625" style="166" customWidth="1"/>
    <col min="3509" max="3509" width="5" style="166" customWidth="1"/>
    <col min="3510" max="3511" width="5.42578125" style="166" customWidth="1"/>
    <col min="3512" max="3512" width="2.5703125" style="166" customWidth="1"/>
    <col min="3513" max="3513" width="1" style="166" customWidth="1"/>
    <col min="3514" max="3515" width="7.5703125" style="166" customWidth="1"/>
    <col min="3516" max="3516" width="1.85546875" style="166" customWidth="1"/>
    <col min="3517" max="3530" width="7.5703125" style="166" customWidth="1"/>
    <col min="3531" max="3745" width="9.140625" style="166"/>
    <col min="3746" max="3746" width="1" style="166" customWidth="1"/>
    <col min="3747" max="3747" width="2.5703125" style="166" customWidth="1"/>
    <col min="3748" max="3748" width="1" style="166" customWidth="1"/>
    <col min="3749" max="3749" width="20.42578125" style="166" customWidth="1"/>
    <col min="3750" max="3751" width="0.5703125" style="166" customWidth="1"/>
    <col min="3752" max="3752" width="5" style="166" customWidth="1"/>
    <col min="3753" max="3753" width="0.42578125" style="166" customWidth="1"/>
    <col min="3754" max="3754" width="5" style="166" customWidth="1"/>
    <col min="3755" max="3755" width="4.28515625" style="166" customWidth="1"/>
    <col min="3756" max="3756" width="5" style="166" customWidth="1"/>
    <col min="3757" max="3757" width="4.42578125" style="166" customWidth="1"/>
    <col min="3758" max="3759" width="5" style="166" customWidth="1"/>
    <col min="3760" max="3760" width="5.28515625" style="166" customWidth="1"/>
    <col min="3761" max="3761" width="4.85546875" style="166" customWidth="1"/>
    <col min="3762" max="3762" width="5" style="166" customWidth="1"/>
    <col min="3763" max="3763" width="5.28515625" style="166" customWidth="1"/>
    <col min="3764" max="3764" width="4.140625" style="166" customWidth="1"/>
    <col min="3765" max="3765" width="5" style="166" customWidth="1"/>
    <col min="3766" max="3767" width="5.42578125" style="166" customWidth="1"/>
    <col min="3768" max="3768" width="2.5703125" style="166" customWidth="1"/>
    <col min="3769" max="3769" width="1" style="166" customWidth="1"/>
    <col min="3770" max="3771" width="7.5703125" style="166" customWidth="1"/>
    <col min="3772" max="3772" width="1.85546875" style="166" customWidth="1"/>
    <col min="3773" max="3786" width="7.5703125" style="166" customWidth="1"/>
    <col min="3787" max="4001" width="9.140625" style="166"/>
    <col min="4002" max="4002" width="1" style="166" customWidth="1"/>
    <col min="4003" max="4003" width="2.5703125" style="166" customWidth="1"/>
    <col min="4004" max="4004" width="1" style="166" customWidth="1"/>
    <col min="4005" max="4005" width="20.42578125" style="166" customWidth="1"/>
    <col min="4006" max="4007" width="0.5703125" style="166" customWidth="1"/>
    <col min="4008" max="4008" width="5" style="166" customWidth="1"/>
    <col min="4009" max="4009" width="0.42578125" style="166" customWidth="1"/>
    <col min="4010" max="4010" width="5" style="166" customWidth="1"/>
    <col min="4011" max="4011" width="4.28515625" style="166" customWidth="1"/>
    <col min="4012" max="4012" width="5" style="166" customWidth="1"/>
    <col min="4013" max="4013" width="4.42578125" style="166" customWidth="1"/>
    <col min="4014" max="4015" width="5" style="166" customWidth="1"/>
    <col min="4016" max="4016" width="5.28515625" style="166" customWidth="1"/>
    <col min="4017" max="4017" width="4.85546875" style="166" customWidth="1"/>
    <col min="4018" max="4018" width="5" style="166" customWidth="1"/>
    <col min="4019" max="4019" width="5.28515625" style="166" customWidth="1"/>
    <col min="4020" max="4020" width="4.140625" style="166" customWidth="1"/>
    <col min="4021" max="4021" width="5" style="166" customWidth="1"/>
    <col min="4022" max="4023" width="5.42578125" style="166" customWidth="1"/>
    <col min="4024" max="4024" width="2.5703125" style="166" customWidth="1"/>
    <col min="4025" max="4025" width="1" style="166" customWidth="1"/>
    <col min="4026" max="4027" width="7.5703125" style="166" customWidth="1"/>
    <col min="4028" max="4028" width="1.85546875" style="166" customWidth="1"/>
    <col min="4029" max="4042" width="7.5703125" style="166" customWidth="1"/>
    <col min="4043" max="4257" width="9.140625" style="166"/>
    <col min="4258" max="4258" width="1" style="166" customWidth="1"/>
    <col min="4259" max="4259" width="2.5703125" style="166" customWidth="1"/>
    <col min="4260" max="4260" width="1" style="166" customWidth="1"/>
    <col min="4261" max="4261" width="20.42578125" style="166" customWidth="1"/>
    <col min="4262" max="4263" width="0.5703125" style="166" customWidth="1"/>
    <col min="4264" max="4264" width="5" style="166" customWidth="1"/>
    <col min="4265" max="4265" width="0.42578125" style="166" customWidth="1"/>
    <col min="4266" max="4266" width="5" style="166" customWidth="1"/>
    <col min="4267" max="4267" width="4.28515625" style="166" customWidth="1"/>
    <col min="4268" max="4268" width="5" style="166" customWidth="1"/>
    <col min="4269" max="4269" width="4.42578125" style="166" customWidth="1"/>
    <col min="4270" max="4271" width="5" style="166" customWidth="1"/>
    <col min="4272" max="4272" width="5.28515625" style="166" customWidth="1"/>
    <col min="4273" max="4273" width="4.85546875" style="166" customWidth="1"/>
    <col min="4274" max="4274" width="5" style="166" customWidth="1"/>
    <col min="4275" max="4275" width="5.28515625" style="166" customWidth="1"/>
    <col min="4276" max="4276" width="4.140625" style="166" customWidth="1"/>
    <col min="4277" max="4277" width="5" style="166" customWidth="1"/>
    <col min="4278" max="4279" width="5.42578125" style="166" customWidth="1"/>
    <col min="4280" max="4280" width="2.5703125" style="166" customWidth="1"/>
    <col min="4281" max="4281" width="1" style="166" customWidth="1"/>
    <col min="4282" max="4283" width="7.5703125" style="166" customWidth="1"/>
    <col min="4284" max="4284" width="1.85546875" style="166" customWidth="1"/>
    <col min="4285" max="4298" width="7.5703125" style="166" customWidth="1"/>
    <col min="4299" max="4513" width="9.140625" style="166"/>
    <col min="4514" max="4514" width="1" style="166" customWidth="1"/>
    <col min="4515" max="4515" width="2.5703125" style="166" customWidth="1"/>
    <col min="4516" max="4516" width="1" style="166" customWidth="1"/>
    <col min="4517" max="4517" width="20.42578125" style="166" customWidth="1"/>
    <col min="4518" max="4519" width="0.5703125" style="166" customWidth="1"/>
    <col min="4520" max="4520" width="5" style="166" customWidth="1"/>
    <col min="4521" max="4521" width="0.42578125" style="166" customWidth="1"/>
    <col min="4522" max="4522" width="5" style="166" customWidth="1"/>
    <col min="4523" max="4523" width="4.28515625" style="166" customWidth="1"/>
    <col min="4524" max="4524" width="5" style="166" customWidth="1"/>
    <col min="4525" max="4525" width="4.42578125" style="166" customWidth="1"/>
    <col min="4526" max="4527" width="5" style="166" customWidth="1"/>
    <col min="4528" max="4528" width="5.28515625" style="166" customWidth="1"/>
    <col min="4529" max="4529" width="4.85546875" style="166" customWidth="1"/>
    <col min="4530" max="4530" width="5" style="166" customWidth="1"/>
    <col min="4531" max="4531" width="5.28515625" style="166" customWidth="1"/>
    <col min="4532" max="4532" width="4.140625" style="166" customWidth="1"/>
    <col min="4533" max="4533" width="5" style="166" customWidth="1"/>
    <col min="4534" max="4535" width="5.42578125" style="166" customWidth="1"/>
    <col min="4536" max="4536" width="2.5703125" style="166" customWidth="1"/>
    <col min="4537" max="4537" width="1" style="166" customWidth="1"/>
    <col min="4538" max="4539" width="7.5703125" style="166" customWidth="1"/>
    <col min="4540" max="4540" width="1.85546875" style="166" customWidth="1"/>
    <col min="4541" max="4554" width="7.5703125" style="166" customWidth="1"/>
    <col min="4555" max="4769" width="9.140625" style="166"/>
    <col min="4770" max="4770" width="1" style="166" customWidth="1"/>
    <col min="4771" max="4771" width="2.5703125" style="166" customWidth="1"/>
    <col min="4772" max="4772" width="1" style="166" customWidth="1"/>
    <col min="4773" max="4773" width="20.42578125" style="166" customWidth="1"/>
    <col min="4774" max="4775" width="0.5703125" style="166" customWidth="1"/>
    <col min="4776" max="4776" width="5" style="166" customWidth="1"/>
    <col min="4777" max="4777" width="0.42578125" style="166" customWidth="1"/>
    <col min="4778" max="4778" width="5" style="166" customWidth="1"/>
    <col min="4779" max="4779" width="4.28515625" style="166" customWidth="1"/>
    <col min="4780" max="4780" width="5" style="166" customWidth="1"/>
    <col min="4781" max="4781" width="4.42578125" style="166" customWidth="1"/>
    <col min="4782" max="4783" width="5" style="166" customWidth="1"/>
    <col min="4784" max="4784" width="5.28515625" style="166" customWidth="1"/>
    <col min="4785" max="4785" width="4.85546875" style="166" customWidth="1"/>
    <col min="4786" max="4786" width="5" style="166" customWidth="1"/>
    <col min="4787" max="4787" width="5.28515625" style="166" customWidth="1"/>
    <col min="4788" max="4788" width="4.140625" style="166" customWidth="1"/>
    <col min="4789" max="4789" width="5" style="166" customWidth="1"/>
    <col min="4790" max="4791" width="5.42578125" style="166" customWidth="1"/>
    <col min="4792" max="4792" width="2.5703125" style="166" customWidth="1"/>
    <col min="4793" max="4793" width="1" style="166" customWidth="1"/>
    <col min="4794" max="4795" width="7.5703125" style="166" customWidth="1"/>
    <col min="4796" max="4796" width="1.85546875" style="166" customWidth="1"/>
    <col min="4797" max="4810" width="7.5703125" style="166" customWidth="1"/>
    <col min="4811" max="5025" width="9.140625" style="166"/>
    <col min="5026" max="5026" width="1" style="166" customWidth="1"/>
    <col min="5027" max="5027" width="2.5703125" style="166" customWidth="1"/>
    <col min="5028" max="5028" width="1" style="166" customWidth="1"/>
    <col min="5029" max="5029" width="20.42578125" style="166" customWidth="1"/>
    <col min="5030" max="5031" width="0.5703125" style="166" customWidth="1"/>
    <col min="5032" max="5032" width="5" style="166" customWidth="1"/>
    <col min="5033" max="5033" width="0.42578125" style="166" customWidth="1"/>
    <col min="5034" max="5034" width="5" style="166" customWidth="1"/>
    <col min="5035" max="5035" width="4.28515625" style="166" customWidth="1"/>
    <col min="5036" max="5036" width="5" style="166" customWidth="1"/>
    <col min="5037" max="5037" width="4.42578125" style="166" customWidth="1"/>
    <col min="5038" max="5039" width="5" style="166" customWidth="1"/>
    <col min="5040" max="5040" width="5.28515625" style="166" customWidth="1"/>
    <col min="5041" max="5041" width="4.85546875" style="166" customWidth="1"/>
    <col min="5042" max="5042" width="5" style="166" customWidth="1"/>
    <col min="5043" max="5043" width="5.28515625" style="166" customWidth="1"/>
    <col min="5044" max="5044" width="4.140625" style="166" customWidth="1"/>
    <col min="5045" max="5045" width="5" style="166" customWidth="1"/>
    <col min="5046" max="5047" width="5.42578125" style="166" customWidth="1"/>
    <col min="5048" max="5048" width="2.5703125" style="166" customWidth="1"/>
    <col min="5049" max="5049" width="1" style="166" customWidth="1"/>
    <col min="5050" max="5051" width="7.5703125" style="166" customWidth="1"/>
    <col min="5052" max="5052" width="1.85546875" style="166" customWidth="1"/>
    <col min="5053" max="5066" width="7.5703125" style="166" customWidth="1"/>
    <col min="5067" max="5281" width="9.140625" style="166"/>
    <col min="5282" max="5282" width="1" style="166" customWidth="1"/>
    <col min="5283" max="5283" width="2.5703125" style="166" customWidth="1"/>
    <col min="5284" max="5284" width="1" style="166" customWidth="1"/>
    <col min="5285" max="5285" width="20.42578125" style="166" customWidth="1"/>
    <col min="5286" max="5287" width="0.5703125" style="166" customWidth="1"/>
    <col min="5288" max="5288" width="5" style="166" customWidth="1"/>
    <col min="5289" max="5289" width="0.42578125" style="166" customWidth="1"/>
    <col min="5290" max="5290" width="5" style="166" customWidth="1"/>
    <col min="5291" max="5291" width="4.28515625" style="166" customWidth="1"/>
    <col min="5292" max="5292" width="5" style="166" customWidth="1"/>
    <col min="5293" max="5293" width="4.42578125" style="166" customWidth="1"/>
    <col min="5294" max="5295" width="5" style="166" customWidth="1"/>
    <col min="5296" max="5296" width="5.28515625" style="166" customWidth="1"/>
    <col min="5297" max="5297" width="4.85546875" style="166" customWidth="1"/>
    <col min="5298" max="5298" width="5" style="166" customWidth="1"/>
    <col min="5299" max="5299" width="5.28515625" style="166" customWidth="1"/>
    <col min="5300" max="5300" width="4.140625" style="166" customWidth="1"/>
    <col min="5301" max="5301" width="5" style="166" customWidth="1"/>
    <col min="5302" max="5303" width="5.42578125" style="166" customWidth="1"/>
    <col min="5304" max="5304" width="2.5703125" style="166" customWidth="1"/>
    <col min="5305" max="5305" width="1" style="166" customWidth="1"/>
    <col min="5306" max="5307" width="7.5703125" style="166" customWidth="1"/>
    <col min="5308" max="5308" width="1.85546875" style="166" customWidth="1"/>
    <col min="5309" max="5322" width="7.5703125" style="166" customWidth="1"/>
    <col min="5323" max="5537" width="9.140625" style="166"/>
    <col min="5538" max="5538" width="1" style="166" customWidth="1"/>
    <col min="5539" max="5539" width="2.5703125" style="166" customWidth="1"/>
    <col min="5540" max="5540" width="1" style="166" customWidth="1"/>
    <col min="5541" max="5541" width="20.42578125" style="166" customWidth="1"/>
    <col min="5542" max="5543" width="0.5703125" style="166" customWidth="1"/>
    <col min="5544" max="5544" width="5" style="166" customWidth="1"/>
    <col min="5545" max="5545" width="0.42578125" style="166" customWidth="1"/>
    <col min="5546" max="5546" width="5" style="166" customWidth="1"/>
    <col min="5547" max="5547" width="4.28515625" style="166" customWidth="1"/>
    <col min="5548" max="5548" width="5" style="166" customWidth="1"/>
    <col min="5549" max="5549" width="4.42578125" style="166" customWidth="1"/>
    <col min="5550" max="5551" width="5" style="166" customWidth="1"/>
    <col min="5552" max="5552" width="5.28515625" style="166" customWidth="1"/>
    <col min="5553" max="5553" width="4.85546875" style="166" customWidth="1"/>
    <col min="5554" max="5554" width="5" style="166" customWidth="1"/>
    <col min="5555" max="5555" width="5.28515625" style="166" customWidth="1"/>
    <col min="5556" max="5556" width="4.140625" style="166" customWidth="1"/>
    <col min="5557" max="5557" width="5" style="166" customWidth="1"/>
    <col min="5558" max="5559" width="5.42578125" style="166" customWidth="1"/>
    <col min="5560" max="5560" width="2.5703125" style="166" customWidth="1"/>
    <col min="5561" max="5561" width="1" style="166" customWidth="1"/>
    <col min="5562" max="5563" width="7.5703125" style="166" customWidth="1"/>
    <col min="5564" max="5564" width="1.85546875" style="166" customWidth="1"/>
    <col min="5565" max="5578" width="7.5703125" style="166" customWidth="1"/>
    <col min="5579" max="5793" width="9.140625" style="166"/>
    <col min="5794" max="5794" width="1" style="166" customWidth="1"/>
    <col min="5795" max="5795" width="2.5703125" style="166" customWidth="1"/>
    <col min="5796" max="5796" width="1" style="166" customWidth="1"/>
    <col min="5797" max="5797" width="20.42578125" style="166" customWidth="1"/>
    <col min="5798" max="5799" width="0.5703125" style="166" customWidth="1"/>
    <col min="5800" max="5800" width="5" style="166" customWidth="1"/>
    <col min="5801" max="5801" width="0.42578125" style="166" customWidth="1"/>
    <col min="5802" max="5802" width="5" style="166" customWidth="1"/>
    <col min="5803" max="5803" width="4.28515625" style="166" customWidth="1"/>
    <col min="5804" max="5804" width="5" style="166" customWidth="1"/>
    <col min="5805" max="5805" width="4.42578125" style="166" customWidth="1"/>
    <col min="5806" max="5807" width="5" style="166" customWidth="1"/>
    <col min="5808" max="5808" width="5.28515625" style="166" customWidth="1"/>
    <col min="5809" max="5809" width="4.85546875" style="166" customWidth="1"/>
    <col min="5810" max="5810" width="5" style="166" customWidth="1"/>
    <col min="5811" max="5811" width="5.28515625" style="166" customWidth="1"/>
    <col min="5812" max="5812" width="4.140625" style="166" customWidth="1"/>
    <col min="5813" max="5813" width="5" style="166" customWidth="1"/>
    <col min="5814" max="5815" width="5.42578125" style="166" customWidth="1"/>
    <col min="5816" max="5816" width="2.5703125" style="166" customWidth="1"/>
    <col min="5817" max="5817" width="1" style="166" customWidth="1"/>
    <col min="5818" max="5819" width="7.5703125" style="166" customWidth="1"/>
    <col min="5820" max="5820" width="1.85546875" style="166" customWidth="1"/>
    <col min="5821" max="5834" width="7.5703125" style="166" customWidth="1"/>
    <col min="5835" max="6049" width="9.140625" style="166"/>
    <col min="6050" max="6050" width="1" style="166" customWidth="1"/>
    <col min="6051" max="6051" width="2.5703125" style="166" customWidth="1"/>
    <col min="6052" max="6052" width="1" style="166" customWidth="1"/>
    <col min="6053" max="6053" width="20.42578125" style="166" customWidth="1"/>
    <col min="6054" max="6055" width="0.5703125" style="166" customWidth="1"/>
    <col min="6056" max="6056" width="5" style="166" customWidth="1"/>
    <col min="6057" max="6057" width="0.42578125" style="166" customWidth="1"/>
    <col min="6058" max="6058" width="5" style="166" customWidth="1"/>
    <col min="6059" max="6059" width="4.28515625" style="166" customWidth="1"/>
    <col min="6060" max="6060" width="5" style="166" customWidth="1"/>
    <col min="6061" max="6061" width="4.42578125" style="166" customWidth="1"/>
    <col min="6062" max="6063" width="5" style="166" customWidth="1"/>
    <col min="6064" max="6064" width="5.28515625" style="166" customWidth="1"/>
    <col min="6065" max="6065" width="4.85546875" style="166" customWidth="1"/>
    <col min="6066" max="6066" width="5" style="166" customWidth="1"/>
    <col min="6067" max="6067" width="5.28515625" style="166" customWidth="1"/>
    <col min="6068" max="6068" width="4.140625" style="166" customWidth="1"/>
    <col min="6069" max="6069" width="5" style="166" customWidth="1"/>
    <col min="6070" max="6071" width="5.42578125" style="166" customWidth="1"/>
    <col min="6072" max="6072" width="2.5703125" style="166" customWidth="1"/>
    <col min="6073" max="6073" width="1" style="166" customWidth="1"/>
    <col min="6074" max="6075" width="7.5703125" style="166" customWidth="1"/>
    <col min="6076" max="6076" width="1.85546875" style="166" customWidth="1"/>
    <col min="6077" max="6090" width="7.5703125" style="166" customWidth="1"/>
    <col min="6091" max="6305" width="9.140625" style="166"/>
    <col min="6306" max="6306" width="1" style="166" customWidth="1"/>
    <col min="6307" max="6307" width="2.5703125" style="166" customWidth="1"/>
    <col min="6308" max="6308" width="1" style="166" customWidth="1"/>
    <col min="6309" max="6309" width="20.42578125" style="166" customWidth="1"/>
    <col min="6310" max="6311" width="0.5703125" style="166" customWidth="1"/>
    <col min="6312" max="6312" width="5" style="166" customWidth="1"/>
    <col min="6313" max="6313" width="0.42578125" style="166" customWidth="1"/>
    <col min="6314" max="6314" width="5" style="166" customWidth="1"/>
    <col min="6315" max="6315" width="4.28515625" style="166" customWidth="1"/>
    <col min="6316" max="6316" width="5" style="166" customWidth="1"/>
    <col min="6317" max="6317" width="4.42578125" style="166" customWidth="1"/>
    <col min="6318" max="6319" width="5" style="166" customWidth="1"/>
    <col min="6320" max="6320" width="5.28515625" style="166" customWidth="1"/>
    <col min="6321" max="6321" width="4.85546875" style="166" customWidth="1"/>
    <col min="6322" max="6322" width="5" style="166" customWidth="1"/>
    <col min="6323" max="6323" width="5.28515625" style="166" customWidth="1"/>
    <col min="6324" max="6324" width="4.140625" style="166" customWidth="1"/>
    <col min="6325" max="6325" width="5" style="166" customWidth="1"/>
    <col min="6326" max="6327" width="5.42578125" style="166" customWidth="1"/>
    <col min="6328" max="6328" width="2.5703125" style="166" customWidth="1"/>
    <col min="6329" max="6329" width="1" style="166" customWidth="1"/>
    <col min="6330" max="6331" width="7.5703125" style="166" customWidth="1"/>
    <col min="6332" max="6332" width="1.85546875" style="166" customWidth="1"/>
    <col min="6333" max="6346" width="7.5703125" style="166" customWidth="1"/>
    <col min="6347" max="6561" width="9.140625" style="166"/>
    <col min="6562" max="6562" width="1" style="166" customWidth="1"/>
    <col min="6563" max="6563" width="2.5703125" style="166" customWidth="1"/>
    <col min="6564" max="6564" width="1" style="166" customWidth="1"/>
    <col min="6565" max="6565" width="20.42578125" style="166" customWidth="1"/>
    <col min="6566" max="6567" width="0.5703125" style="166" customWidth="1"/>
    <col min="6568" max="6568" width="5" style="166" customWidth="1"/>
    <col min="6569" max="6569" width="0.42578125" style="166" customWidth="1"/>
    <col min="6570" max="6570" width="5" style="166" customWidth="1"/>
    <col min="6571" max="6571" width="4.28515625" style="166" customWidth="1"/>
    <col min="6572" max="6572" width="5" style="166" customWidth="1"/>
    <col min="6573" max="6573" width="4.42578125" style="166" customWidth="1"/>
    <col min="6574" max="6575" width="5" style="166" customWidth="1"/>
    <col min="6576" max="6576" width="5.28515625" style="166" customWidth="1"/>
    <col min="6577" max="6577" width="4.85546875" style="166" customWidth="1"/>
    <col min="6578" max="6578" width="5" style="166" customWidth="1"/>
    <col min="6579" max="6579" width="5.28515625" style="166" customWidth="1"/>
    <col min="6580" max="6580" width="4.140625" style="166" customWidth="1"/>
    <col min="6581" max="6581" width="5" style="166" customWidth="1"/>
    <col min="6582" max="6583" width="5.42578125" style="166" customWidth="1"/>
    <col min="6584" max="6584" width="2.5703125" style="166" customWidth="1"/>
    <col min="6585" max="6585" width="1" style="166" customWidth="1"/>
    <col min="6586" max="6587" width="7.5703125" style="166" customWidth="1"/>
    <col min="6588" max="6588" width="1.85546875" style="166" customWidth="1"/>
    <col min="6589" max="6602" width="7.5703125" style="166" customWidth="1"/>
    <col min="6603" max="6817" width="9.140625" style="166"/>
    <col min="6818" max="6818" width="1" style="166" customWidth="1"/>
    <col min="6819" max="6819" width="2.5703125" style="166" customWidth="1"/>
    <col min="6820" max="6820" width="1" style="166" customWidth="1"/>
    <col min="6821" max="6821" width="20.42578125" style="166" customWidth="1"/>
    <col min="6822" max="6823" width="0.5703125" style="166" customWidth="1"/>
    <col min="6824" max="6824" width="5" style="166" customWidth="1"/>
    <col min="6825" max="6825" width="0.42578125" style="166" customWidth="1"/>
    <col min="6826" max="6826" width="5" style="166" customWidth="1"/>
    <col min="6827" max="6827" width="4.28515625" style="166" customWidth="1"/>
    <col min="6828" max="6828" width="5" style="166" customWidth="1"/>
    <col min="6829" max="6829" width="4.42578125" style="166" customWidth="1"/>
    <col min="6830" max="6831" width="5" style="166" customWidth="1"/>
    <col min="6832" max="6832" width="5.28515625" style="166" customWidth="1"/>
    <col min="6833" max="6833" width="4.85546875" style="166" customWidth="1"/>
    <col min="6834" max="6834" width="5" style="166" customWidth="1"/>
    <col min="6835" max="6835" width="5.28515625" style="166" customWidth="1"/>
    <col min="6836" max="6836" width="4.140625" style="166" customWidth="1"/>
    <col min="6837" max="6837" width="5" style="166" customWidth="1"/>
    <col min="6838" max="6839" width="5.42578125" style="166" customWidth="1"/>
    <col min="6840" max="6840" width="2.5703125" style="166" customWidth="1"/>
    <col min="6841" max="6841" width="1" style="166" customWidth="1"/>
    <col min="6842" max="6843" width="7.5703125" style="166" customWidth="1"/>
    <col min="6844" max="6844" width="1.85546875" style="166" customWidth="1"/>
    <col min="6845" max="6858" width="7.5703125" style="166" customWidth="1"/>
    <col min="6859" max="7073" width="9.140625" style="166"/>
    <col min="7074" max="7074" width="1" style="166" customWidth="1"/>
    <col min="7075" max="7075" width="2.5703125" style="166" customWidth="1"/>
    <col min="7076" max="7076" width="1" style="166" customWidth="1"/>
    <col min="7077" max="7077" width="20.42578125" style="166" customWidth="1"/>
    <col min="7078" max="7079" width="0.5703125" style="166" customWidth="1"/>
    <col min="7080" max="7080" width="5" style="166" customWidth="1"/>
    <col min="7081" max="7081" width="0.42578125" style="166" customWidth="1"/>
    <col min="7082" max="7082" width="5" style="166" customWidth="1"/>
    <col min="7083" max="7083" width="4.28515625" style="166" customWidth="1"/>
    <col min="7084" max="7084" width="5" style="166" customWidth="1"/>
    <col min="7085" max="7085" width="4.42578125" style="166" customWidth="1"/>
    <col min="7086" max="7087" width="5" style="166" customWidth="1"/>
    <col min="7088" max="7088" width="5.28515625" style="166" customWidth="1"/>
    <col min="7089" max="7089" width="4.85546875" style="166" customWidth="1"/>
    <col min="7090" max="7090" width="5" style="166" customWidth="1"/>
    <col min="7091" max="7091" width="5.28515625" style="166" customWidth="1"/>
    <col min="7092" max="7092" width="4.140625" style="166" customWidth="1"/>
    <col min="7093" max="7093" width="5" style="166" customWidth="1"/>
    <col min="7094" max="7095" width="5.42578125" style="166" customWidth="1"/>
    <col min="7096" max="7096" width="2.5703125" style="166" customWidth="1"/>
    <col min="7097" max="7097" width="1" style="166" customWidth="1"/>
    <col min="7098" max="7099" width="7.5703125" style="166" customWidth="1"/>
    <col min="7100" max="7100" width="1.85546875" style="166" customWidth="1"/>
    <col min="7101" max="7114" width="7.5703125" style="166" customWidth="1"/>
    <col min="7115" max="7329" width="9.140625" style="166"/>
    <col min="7330" max="7330" width="1" style="166" customWidth="1"/>
    <col min="7331" max="7331" width="2.5703125" style="166" customWidth="1"/>
    <col min="7332" max="7332" width="1" style="166" customWidth="1"/>
    <col min="7333" max="7333" width="20.42578125" style="166" customWidth="1"/>
    <col min="7334" max="7335" width="0.5703125" style="166" customWidth="1"/>
    <col min="7336" max="7336" width="5" style="166" customWidth="1"/>
    <col min="7337" max="7337" width="0.42578125" style="166" customWidth="1"/>
    <col min="7338" max="7338" width="5" style="166" customWidth="1"/>
    <col min="7339" max="7339" width="4.28515625" style="166" customWidth="1"/>
    <col min="7340" max="7340" width="5" style="166" customWidth="1"/>
    <col min="7341" max="7341" width="4.42578125" style="166" customWidth="1"/>
    <col min="7342" max="7343" width="5" style="166" customWidth="1"/>
    <col min="7344" max="7344" width="5.28515625" style="166" customWidth="1"/>
    <col min="7345" max="7345" width="4.85546875" style="166" customWidth="1"/>
    <col min="7346" max="7346" width="5" style="166" customWidth="1"/>
    <col min="7347" max="7347" width="5.28515625" style="166" customWidth="1"/>
    <col min="7348" max="7348" width="4.140625" style="166" customWidth="1"/>
    <col min="7349" max="7349" width="5" style="166" customWidth="1"/>
    <col min="7350" max="7351" width="5.42578125" style="166" customWidth="1"/>
    <col min="7352" max="7352" width="2.5703125" style="166" customWidth="1"/>
    <col min="7353" max="7353" width="1" style="166" customWidth="1"/>
    <col min="7354" max="7355" width="7.5703125" style="166" customWidth="1"/>
    <col min="7356" max="7356" width="1.85546875" style="166" customWidth="1"/>
    <col min="7357" max="7370" width="7.5703125" style="166" customWidth="1"/>
    <col min="7371" max="7585" width="9.140625" style="166"/>
    <col min="7586" max="7586" width="1" style="166" customWidth="1"/>
    <col min="7587" max="7587" width="2.5703125" style="166" customWidth="1"/>
    <col min="7588" max="7588" width="1" style="166" customWidth="1"/>
    <col min="7589" max="7589" width="20.42578125" style="166" customWidth="1"/>
    <col min="7590" max="7591" width="0.5703125" style="166" customWidth="1"/>
    <col min="7592" max="7592" width="5" style="166" customWidth="1"/>
    <col min="7593" max="7593" width="0.42578125" style="166" customWidth="1"/>
    <col min="7594" max="7594" width="5" style="166" customWidth="1"/>
    <col min="7595" max="7595" width="4.28515625" style="166" customWidth="1"/>
    <col min="7596" max="7596" width="5" style="166" customWidth="1"/>
    <col min="7597" max="7597" width="4.42578125" style="166" customWidth="1"/>
    <col min="7598" max="7599" width="5" style="166" customWidth="1"/>
    <col min="7600" max="7600" width="5.28515625" style="166" customWidth="1"/>
    <col min="7601" max="7601" width="4.85546875" style="166" customWidth="1"/>
    <col min="7602" max="7602" width="5" style="166" customWidth="1"/>
    <col min="7603" max="7603" width="5.28515625" style="166" customWidth="1"/>
    <col min="7604" max="7604" width="4.140625" style="166" customWidth="1"/>
    <col min="7605" max="7605" width="5" style="166" customWidth="1"/>
    <col min="7606" max="7607" width="5.42578125" style="166" customWidth="1"/>
    <col min="7608" max="7608" width="2.5703125" style="166" customWidth="1"/>
    <col min="7609" max="7609" width="1" style="166" customWidth="1"/>
    <col min="7610" max="7611" width="7.5703125" style="166" customWidth="1"/>
    <col min="7612" max="7612" width="1.85546875" style="166" customWidth="1"/>
    <col min="7613" max="7626" width="7.5703125" style="166" customWidth="1"/>
    <col min="7627" max="7841" width="9.140625" style="166"/>
    <col min="7842" max="7842" width="1" style="166" customWidth="1"/>
    <col min="7843" max="7843" width="2.5703125" style="166" customWidth="1"/>
    <col min="7844" max="7844" width="1" style="166" customWidth="1"/>
    <col min="7845" max="7845" width="20.42578125" style="166" customWidth="1"/>
    <col min="7846" max="7847" width="0.5703125" style="166" customWidth="1"/>
    <col min="7848" max="7848" width="5" style="166" customWidth="1"/>
    <col min="7849" max="7849" width="0.42578125" style="166" customWidth="1"/>
    <col min="7850" max="7850" width="5" style="166" customWidth="1"/>
    <col min="7851" max="7851" width="4.28515625" style="166" customWidth="1"/>
    <col min="7852" max="7852" width="5" style="166" customWidth="1"/>
    <col min="7853" max="7853" width="4.42578125" style="166" customWidth="1"/>
    <col min="7854" max="7855" width="5" style="166" customWidth="1"/>
    <col min="7856" max="7856" width="5.28515625" style="166" customWidth="1"/>
    <col min="7857" max="7857" width="4.85546875" style="166" customWidth="1"/>
    <col min="7858" max="7858" width="5" style="166" customWidth="1"/>
    <col min="7859" max="7859" width="5.28515625" style="166" customWidth="1"/>
    <col min="7860" max="7860" width="4.140625" style="166" customWidth="1"/>
    <col min="7861" max="7861" width="5" style="166" customWidth="1"/>
    <col min="7862" max="7863" width="5.42578125" style="166" customWidth="1"/>
    <col min="7864" max="7864" width="2.5703125" style="166" customWidth="1"/>
    <col min="7865" max="7865" width="1" style="166" customWidth="1"/>
    <col min="7866" max="7867" width="7.5703125" style="166" customWidth="1"/>
    <col min="7868" max="7868" width="1.85546875" style="166" customWidth="1"/>
    <col min="7869" max="7882" width="7.5703125" style="166" customWidth="1"/>
    <col min="7883" max="8097" width="9.140625" style="166"/>
    <col min="8098" max="8098" width="1" style="166" customWidth="1"/>
    <col min="8099" max="8099" width="2.5703125" style="166" customWidth="1"/>
    <col min="8100" max="8100" width="1" style="166" customWidth="1"/>
    <col min="8101" max="8101" width="20.42578125" style="166" customWidth="1"/>
    <col min="8102" max="8103" width="0.5703125" style="166" customWidth="1"/>
    <col min="8104" max="8104" width="5" style="166" customWidth="1"/>
    <col min="8105" max="8105" width="0.42578125" style="166" customWidth="1"/>
    <col min="8106" max="8106" width="5" style="166" customWidth="1"/>
    <col min="8107" max="8107" width="4.28515625" style="166" customWidth="1"/>
    <col min="8108" max="8108" width="5" style="166" customWidth="1"/>
    <col min="8109" max="8109" width="4.42578125" style="166" customWidth="1"/>
    <col min="8110" max="8111" width="5" style="166" customWidth="1"/>
    <col min="8112" max="8112" width="5.28515625" style="166" customWidth="1"/>
    <col min="8113" max="8113" width="4.85546875" style="166" customWidth="1"/>
    <col min="8114" max="8114" width="5" style="166" customWidth="1"/>
    <col min="8115" max="8115" width="5.28515625" style="166" customWidth="1"/>
    <col min="8116" max="8116" width="4.140625" style="166" customWidth="1"/>
    <col min="8117" max="8117" width="5" style="166" customWidth="1"/>
    <col min="8118" max="8119" width="5.42578125" style="166" customWidth="1"/>
    <col min="8120" max="8120" width="2.5703125" style="166" customWidth="1"/>
    <col min="8121" max="8121" width="1" style="166" customWidth="1"/>
    <col min="8122" max="8123" width="7.5703125" style="166" customWidth="1"/>
    <col min="8124" max="8124" width="1.85546875" style="166" customWidth="1"/>
    <col min="8125" max="8138" width="7.5703125" style="166" customWidth="1"/>
    <col min="8139" max="8353" width="9.140625" style="166"/>
    <col min="8354" max="8354" width="1" style="166" customWidth="1"/>
    <col min="8355" max="8355" width="2.5703125" style="166" customWidth="1"/>
    <col min="8356" max="8356" width="1" style="166" customWidth="1"/>
    <col min="8357" max="8357" width="20.42578125" style="166" customWidth="1"/>
    <col min="8358" max="8359" width="0.5703125" style="166" customWidth="1"/>
    <col min="8360" max="8360" width="5" style="166" customWidth="1"/>
    <col min="8361" max="8361" width="0.42578125" style="166" customWidth="1"/>
    <col min="8362" max="8362" width="5" style="166" customWidth="1"/>
    <col min="8363" max="8363" width="4.28515625" style="166" customWidth="1"/>
    <col min="8364" max="8364" width="5" style="166" customWidth="1"/>
    <col min="8365" max="8365" width="4.42578125" style="166" customWidth="1"/>
    <col min="8366" max="8367" width="5" style="166" customWidth="1"/>
    <col min="8368" max="8368" width="5.28515625" style="166" customWidth="1"/>
    <col min="8369" max="8369" width="4.85546875" style="166" customWidth="1"/>
    <col min="8370" max="8370" width="5" style="166" customWidth="1"/>
    <col min="8371" max="8371" width="5.28515625" style="166" customWidth="1"/>
    <col min="8372" max="8372" width="4.140625" style="166" customWidth="1"/>
    <col min="8373" max="8373" width="5" style="166" customWidth="1"/>
    <col min="8374" max="8375" width="5.42578125" style="166" customWidth="1"/>
    <col min="8376" max="8376" width="2.5703125" style="166" customWidth="1"/>
    <col min="8377" max="8377" width="1" style="166" customWidth="1"/>
    <col min="8378" max="8379" width="7.5703125" style="166" customWidth="1"/>
    <col min="8380" max="8380" width="1.85546875" style="166" customWidth="1"/>
    <col min="8381" max="8394" width="7.5703125" style="166" customWidth="1"/>
    <col min="8395" max="8609" width="9.140625" style="166"/>
    <col min="8610" max="8610" width="1" style="166" customWidth="1"/>
    <col min="8611" max="8611" width="2.5703125" style="166" customWidth="1"/>
    <col min="8612" max="8612" width="1" style="166" customWidth="1"/>
    <col min="8613" max="8613" width="20.42578125" style="166" customWidth="1"/>
    <col min="8614" max="8615" width="0.5703125" style="166" customWidth="1"/>
    <col min="8616" max="8616" width="5" style="166" customWidth="1"/>
    <col min="8617" max="8617" width="0.42578125" style="166" customWidth="1"/>
    <col min="8618" max="8618" width="5" style="166" customWidth="1"/>
    <col min="8619" max="8619" width="4.28515625" style="166" customWidth="1"/>
    <col min="8620" max="8620" width="5" style="166" customWidth="1"/>
    <col min="8621" max="8621" width="4.42578125" style="166" customWidth="1"/>
    <col min="8622" max="8623" width="5" style="166" customWidth="1"/>
    <col min="8624" max="8624" width="5.28515625" style="166" customWidth="1"/>
    <col min="8625" max="8625" width="4.85546875" style="166" customWidth="1"/>
    <col min="8626" max="8626" width="5" style="166" customWidth="1"/>
    <col min="8627" max="8627" width="5.28515625" style="166" customWidth="1"/>
    <col min="8628" max="8628" width="4.140625" style="166" customWidth="1"/>
    <col min="8629" max="8629" width="5" style="166" customWidth="1"/>
    <col min="8630" max="8631" width="5.42578125" style="166" customWidth="1"/>
    <col min="8632" max="8632" width="2.5703125" style="166" customWidth="1"/>
    <col min="8633" max="8633" width="1" style="166" customWidth="1"/>
    <col min="8634" max="8635" width="7.5703125" style="166" customWidth="1"/>
    <col min="8636" max="8636" width="1.85546875" style="166" customWidth="1"/>
    <col min="8637" max="8650" width="7.5703125" style="166" customWidth="1"/>
    <col min="8651" max="8865" width="9.140625" style="166"/>
    <col min="8866" max="8866" width="1" style="166" customWidth="1"/>
    <col min="8867" max="8867" width="2.5703125" style="166" customWidth="1"/>
    <col min="8868" max="8868" width="1" style="166" customWidth="1"/>
    <col min="8869" max="8869" width="20.42578125" style="166" customWidth="1"/>
    <col min="8870" max="8871" width="0.5703125" style="166" customWidth="1"/>
    <col min="8872" max="8872" width="5" style="166" customWidth="1"/>
    <col min="8873" max="8873" width="0.42578125" style="166" customWidth="1"/>
    <col min="8874" max="8874" width="5" style="166" customWidth="1"/>
    <col min="8875" max="8875" width="4.28515625" style="166" customWidth="1"/>
    <col min="8876" max="8876" width="5" style="166" customWidth="1"/>
    <col min="8877" max="8877" width="4.42578125" style="166" customWidth="1"/>
    <col min="8878" max="8879" width="5" style="166" customWidth="1"/>
    <col min="8880" max="8880" width="5.28515625" style="166" customWidth="1"/>
    <col min="8881" max="8881" width="4.85546875" style="166" customWidth="1"/>
    <col min="8882" max="8882" width="5" style="166" customWidth="1"/>
    <col min="8883" max="8883" width="5.28515625" style="166" customWidth="1"/>
    <col min="8884" max="8884" width="4.140625" style="166" customWidth="1"/>
    <col min="8885" max="8885" width="5" style="166" customWidth="1"/>
    <col min="8886" max="8887" width="5.42578125" style="166" customWidth="1"/>
    <col min="8888" max="8888" width="2.5703125" style="166" customWidth="1"/>
    <col min="8889" max="8889" width="1" style="166" customWidth="1"/>
    <col min="8890" max="8891" width="7.5703125" style="166" customWidth="1"/>
    <col min="8892" max="8892" width="1.85546875" style="166" customWidth="1"/>
    <col min="8893" max="8906" width="7.5703125" style="166" customWidth="1"/>
    <col min="8907" max="9121" width="9.140625" style="166"/>
    <col min="9122" max="9122" width="1" style="166" customWidth="1"/>
    <col min="9123" max="9123" width="2.5703125" style="166" customWidth="1"/>
    <col min="9124" max="9124" width="1" style="166" customWidth="1"/>
    <col min="9125" max="9125" width="20.42578125" style="166" customWidth="1"/>
    <col min="9126" max="9127" width="0.5703125" style="166" customWidth="1"/>
    <col min="9128" max="9128" width="5" style="166" customWidth="1"/>
    <col min="9129" max="9129" width="0.42578125" style="166" customWidth="1"/>
    <col min="9130" max="9130" width="5" style="166" customWidth="1"/>
    <col min="9131" max="9131" width="4.28515625" style="166" customWidth="1"/>
    <col min="9132" max="9132" width="5" style="166" customWidth="1"/>
    <col min="9133" max="9133" width="4.42578125" style="166" customWidth="1"/>
    <col min="9134" max="9135" width="5" style="166" customWidth="1"/>
    <col min="9136" max="9136" width="5.28515625" style="166" customWidth="1"/>
    <col min="9137" max="9137" width="4.85546875" style="166" customWidth="1"/>
    <col min="9138" max="9138" width="5" style="166" customWidth="1"/>
    <col min="9139" max="9139" width="5.28515625" style="166" customWidth="1"/>
    <col min="9140" max="9140" width="4.140625" style="166" customWidth="1"/>
    <col min="9141" max="9141" width="5" style="166" customWidth="1"/>
    <col min="9142" max="9143" width="5.42578125" style="166" customWidth="1"/>
    <col min="9144" max="9144" width="2.5703125" style="166" customWidth="1"/>
    <col min="9145" max="9145" width="1" style="166" customWidth="1"/>
    <col min="9146" max="9147" width="7.5703125" style="166" customWidth="1"/>
    <col min="9148" max="9148" width="1.85546875" style="166" customWidth="1"/>
    <col min="9149" max="9162" width="7.5703125" style="166" customWidth="1"/>
    <col min="9163" max="9377" width="9.140625" style="166"/>
    <col min="9378" max="9378" width="1" style="166" customWidth="1"/>
    <col min="9379" max="9379" width="2.5703125" style="166" customWidth="1"/>
    <col min="9380" max="9380" width="1" style="166" customWidth="1"/>
    <col min="9381" max="9381" width="20.42578125" style="166" customWidth="1"/>
    <col min="9382" max="9383" width="0.5703125" style="166" customWidth="1"/>
    <col min="9384" max="9384" width="5" style="166" customWidth="1"/>
    <col min="9385" max="9385" width="0.42578125" style="166" customWidth="1"/>
    <col min="9386" max="9386" width="5" style="166" customWidth="1"/>
    <col min="9387" max="9387" width="4.28515625" style="166" customWidth="1"/>
    <col min="9388" max="9388" width="5" style="166" customWidth="1"/>
    <col min="9389" max="9389" width="4.42578125" style="166" customWidth="1"/>
    <col min="9390" max="9391" width="5" style="166" customWidth="1"/>
    <col min="9392" max="9392" width="5.28515625" style="166" customWidth="1"/>
    <col min="9393" max="9393" width="4.85546875" style="166" customWidth="1"/>
    <col min="9394" max="9394" width="5" style="166" customWidth="1"/>
    <col min="9395" max="9395" width="5.28515625" style="166" customWidth="1"/>
    <col min="9396" max="9396" width="4.140625" style="166" customWidth="1"/>
    <col min="9397" max="9397" width="5" style="166" customWidth="1"/>
    <col min="9398" max="9399" width="5.42578125" style="166" customWidth="1"/>
    <col min="9400" max="9400" width="2.5703125" style="166" customWidth="1"/>
    <col min="9401" max="9401" width="1" style="166" customWidth="1"/>
    <col min="9402" max="9403" width="7.5703125" style="166" customWidth="1"/>
    <col min="9404" max="9404" width="1.85546875" style="166" customWidth="1"/>
    <col min="9405" max="9418" width="7.5703125" style="166" customWidth="1"/>
    <col min="9419" max="9633" width="9.140625" style="166"/>
    <col min="9634" max="9634" width="1" style="166" customWidth="1"/>
    <col min="9635" max="9635" width="2.5703125" style="166" customWidth="1"/>
    <col min="9636" max="9636" width="1" style="166" customWidth="1"/>
    <col min="9637" max="9637" width="20.42578125" style="166" customWidth="1"/>
    <col min="9638" max="9639" width="0.5703125" style="166" customWidth="1"/>
    <col min="9640" max="9640" width="5" style="166" customWidth="1"/>
    <col min="9641" max="9641" width="0.42578125" style="166" customWidth="1"/>
    <col min="9642" max="9642" width="5" style="166" customWidth="1"/>
    <col min="9643" max="9643" width="4.28515625" style="166" customWidth="1"/>
    <col min="9644" max="9644" width="5" style="166" customWidth="1"/>
    <col min="9645" max="9645" width="4.42578125" style="166" customWidth="1"/>
    <col min="9646" max="9647" width="5" style="166" customWidth="1"/>
    <col min="9648" max="9648" width="5.28515625" style="166" customWidth="1"/>
    <col min="9649" max="9649" width="4.85546875" style="166" customWidth="1"/>
    <col min="9650" max="9650" width="5" style="166" customWidth="1"/>
    <col min="9651" max="9651" width="5.28515625" style="166" customWidth="1"/>
    <col min="9652" max="9652" width="4.140625" style="166" customWidth="1"/>
    <col min="9653" max="9653" width="5" style="166" customWidth="1"/>
    <col min="9654" max="9655" width="5.42578125" style="166" customWidth="1"/>
    <col min="9656" max="9656" width="2.5703125" style="166" customWidth="1"/>
    <col min="9657" max="9657" width="1" style="166" customWidth="1"/>
    <col min="9658" max="9659" width="7.5703125" style="166" customWidth="1"/>
    <col min="9660" max="9660" width="1.85546875" style="166" customWidth="1"/>
    <col min="9661" max="9674" width="7.5703125" style="166" customWidth="1"/>
    <col min="9675" max="9889" width="9.140625" style="166"/>
    <col min="9890" max="9890" width="1" style="166" customWidth="1"/>
    <col min="9891" max="9891" width="2.5703125" style="166" customWidth="1"/>
    <col min="9892" max="9892" width="1" style="166" customWidth="1"/>
    <col min="9893" max="9893" width="20.42578125" style="166" customWidth="1"/>
    <col min="9894" max="9895" width="0.5703125" style="166" customWidth="1"/>
    <col min="9896" max="9896" width="5" style="166" customWidth="1"/>
    <col min="9897" max="9897" width="0.42578125" style="166" customWidth="1"/>
    <col min="9898" max="9898" width="5" style="166" customWidth="1"/>
    <col min="9899" max="9899" width="4.28515625" style="166" customWidth="1"/>
    <col min="9900" max="9900" width="5" style="166" customWidth="1"/>
    <col min="9901" max="9901" width="4.42578125" style="166" customWidth="1"/>
    <col min="9902" max="9903" width="5" style="166" customWidth="1"/>
    <col min="9904" max="9904" width="5.28515625" style="166" customWidth="1"/>
    <col min="9905" max="9905" width="4.85546875" style="166" customWidth="1"/>
    <col min="9906" max="9906" width="5" style="166" customWidth="1"/>
    <col min="9907" max="9907" width="5.28515625" style="166" customWidth="1"/>
    <col min="9908" max="9908" width="4.140625" style="166" customWidth="1"/>
    <col min="9909" max="9909" width="5" style="166" customWidth="1"/>
    <col min="9910" max="9911" width="5.42578125" style="166" customWidth="1"/>
    <col min="9912" max="9912" width="2.5703125" style="166" customWidth="1"/>
    <col min="9913" max="9913" width="1" style="166" customWidth="1"/>
    <col min="9914" max="9915" width="7.5703125" style="166" customWidth="1"/>
    <col min="9916" max="9916" width="1.85546875" style="166" customWidth="1"/>
    <col min="9917" max="9930" width="7.5703125" style="166" customWidth="1"/>
    <col min="9931" max="10145" width="9.140625" style="166"/>
    <col min="10146" max="10146" width="1" style="166" customWidth="1"/>
    <col min="10147" max="10147" width="2.5703125" style="166" customWidth="1"/>
    <col min="10148" max="10148" width="1" style="166" customWidth="1"/>
    <col min="10149" max="10149" width="20.42578125" style="166" customWidth="1"/>
    <col min="10150" max="10151" width="0.5703125" style="166" customWidth="1"/>
    <col min="10152" max="10152" width="5" style="166" customWidth="1"/>
    <col min="10153" max="10153" width="0.42578125" style="166" customWidth="1"/>
    <col min="10154" max="10154" width="5" style="166" customWidth="1"/>
    <col min="10155" max="10155" width="4.28515625" style="166" customWidth="1"/>
    <col min="10156" max="10156" width="5" style="166" customWidth="1"/>
    <col min="10157" max="10157" width="4.42578125" style="166" customWidth="1"/>
    <col min="10158" max="10159" width="5" style="166" customWidth="1"/>
    <col min="10160" max="10160" width="5.28515625" style="166" customWidth="1"/>
    <col min="10161" max="10161" width="4.85546875" style="166" customWidth="1"/>
    <col min="10162" max="10162" width="5" style="166" customWidth="1"/>
    <col min="10163" max="10163" width="5.28515625" style="166" customWidth="1"/>
    <col min="10164" max="10164" width="4.140625" style="166" customWidth="1"/>
    <col min="10165" max="10165" width="5" style="166" customWidth="1"/>
    <col min="10166" max="10167" width="5.42578125" style="166" customWidth="1"/>
    <col min="10168" max="10168" width="2.5703125" style="166" customWidth="1"/>
    <col min="10169" max="10169" width="1" style="166" customWidth="1"/>
    <col min="10170" max="10171" width="7.5703125" style="166" customWidth="1"/>
    <col min="10172" max="10172" width="1.85546875" style="166" customWidth="1"/>
    <col min="10173" max="10186" width="7.5703125" style="166" customWidth="1"/>
    <col min="10187" max="10401" width="9.140625" style="166"/>
    <col min="10402" max="10402" width="1" style="166" customWidth="1"/>
    <col min="10403" max="10403" width="2.5703125" style="166" customWidth="1"/>
    <col min="10404" max="10404" width="1" style="166" customWidth="1"/>
    <col min="10405" max="10405" width="20.42578125" style="166" customWidth="1"/>
    <col min="10406" max="10407" width="0.5703125" style="166" customWidth="1"/>
    <col min="10408" max="10408" width="5" style="166" customWidth="1"/>
    <col min="10409" max="10409" width="0.42578125" style="166" customWidth="1"/>
    <col min="10410" max="10410" width="5" style="166" customWidth="1"/>
    <col min="10411" max="10411" width="4.28515625" style="166" customWidth="1"/>
    <col min="10412" max="10412" width="5" style="166" customWidth="1"/>
    <col min="10413" max="10413" width="4.42578125" style="166" customWidth="1"/>
    <col min="10414" max="10415" width="5" style="166" customWidth="1"/>
    <col min="10416" max="10416" width="5.28515625" style="166" customWidth="1"/>
    <col min="10417" max="10417" width="4.85546875" style="166" customWidth="1"/>
    <col min="10418" max="10418" width="5" style="166" customWidth="1"/>
    <col min="10419" max="10419" width="5.28515625" style="166" customWidth="1"/>
    <col min="10420" max="10420" width="4.140625" style="166" customWidth="1"/>
    <col min="10421" max="10421" width="5" style="166" customWidth="1"/>
    <col min="10422" max="10423" width="5.42578125" style="166" customWidth="1"/>
    <col min="10424" max="10424" width="2.5703125" style="166" customWidth="1"/>
    <col min="10425" max="10425" width="1" style="166" customWidth="1"/>
    <col min="10426" max="10427" width="7.5703125" style="166" customWidth="1"/>
    <col min="10428" max="10428" width="1.85546875" style="166" customWidth="1"/>
    <col min="10429" max="10442" width="7.5703125" style="166" customWidth="1"/>
    <col min="10443" max="10657" width="9.140625" style="166"/>
    <col min="10658" max="10658" width="1" style="166" customWidth="1"/>
    <col min="10659" max="10659" width="2.5703125" style="166" customWidth="1"/>
    <col min="10660" max="10660" width="1" style="166" customWidth="1"/>
    <col min="10661" max="10661" width="20.42578125" style="166" customWidth="1"/>
    <col min="10662" max="10663" width="0.5703125" style="166" customWidth="1"/>
    <col min="10664" max="10664" width="5" style="166" customWidth="1"/>
    <col min="10665" max="10665" width="0.42578125" style="166" customWidth="1"/>
    <col min="10666" max="10666" width="5" style="166" customWidth="1"/>
    <col min="10667" max="10667" width="4.28515625" style="166" customWidth="1"/>
    <col min="10668" max="10668" width="5" style="166" customWidth="1"/>
    <col min="10669" max="10669" width="4.42578125" style="166" customWidth="1"/>
    <col min="10670" max="10671" width="5" style="166" customWidth="1"/>
    <col min="10672" max="10672" width="5.28515625" style="166" customWidth="1"/>
    <col min="10673" max="10673" width="4.85546875" style="166" customWidth="1"/>
    <col min="10674" max="10674" width="5" style="166" customWidth="1"/>
    <col min="10675" max="10675" width="5.28515625" style="166" customWidth="1"/>
    <col min="10676" max="10676" width="4.140625" style="166" customWidth="1"/>
    <col min="10677" max="10677" width="5" style="166" customWidth="1"/>
    <col min="10678" max="10679" width="5.42578125" style="166" customWidth="1"/>
    <col min="10680" max="10680" width="2.5703125" style="166" customWidth="1"/>
    <col min="10681" max="10681" width="1" style="166" customWidth="1"/>
    <col min="10682" max="10683" width="7.5703125" style="166" customWidth="1"/>
    <col min="10684" max="10684" width="1.85546875" style="166" customWidth="1"/>
    <col min="10685" max="10698" width="7.5703125" style="166" customWidth="1"/>
    <col min="10699" max="10913" width="9.140625" style="166"/>
    <col min="10914" max="10914" width="1" style="166" customWidth="1"/>
    <col min="10915" max="10915" width="2.5703125" style="166" customWidth="1"/>
    <col min="10916" max="10916" width="1" style="166" customWidth="1"/>
    <col min="10917" max="10917" width="20.42578125" style="166" customWidth="1"/>
    <col min="10918" max="10919" width="0.5703125" style="166" customWidth="1"/>
    <col min="10920" max="10920" width="5" style="166" customWidth="1"/>
    <col min="10921" max="10921" width="0.42578125" style="166" customWidth="1"/>
    <col min="10922" max="10922" width="5" style="166" customWidth="1"/>
    <col min="10923" max="10923" width="4.28515625" style="166" customWidth="1"/>
    <col min="10924" max="10924" width="5" style="166" customWidth="1"/>
    <col min="10925" max="10925" width="4.42578125" style="166" customWidth="1"/>
    <col min="10926" max="10927" width="5" style="166" customWidth="1"/>
    <col min="10928" max="10928" width="5.28515625" style="166" customWidth="1"/>
    <col min="10929" max="10929" width="4.85546875" style="166" customWidth="1"/>
    <col min="10930" max="10930" width="5" style="166" customWidth="1"/>
    <col min="10931" max="10931" width="5.28515625" style="166" customWidth="1"/>
    <col min="10932" max="10932" width="4.140625" style="166" customWidth="1"/>
    <col min="10933" max="10933" width="5" style="166" customWidth="1"/>
    <col min="10934" max="10935" width="5.42578125" style="166" customWidth="1"/>
    <col min="10936" max="10936" width="2.5703125" style="166" customWidth="1"/>
    <col min="10937" max="10937" width="1" style="166" customWidth="1"/>
    <col min="10938" max="10939" width="7.5703125" style="166" customWidth="1"/>
    <col min="10940" max="10940" width="1.85546875" style="166" customWidth="1"/>
    <col min="10941" max="10954" width="7.5703125" style="166" customWidth="1"/>
    <col min="10955" max="11169" width="9.140625" style="166"/>
    <col min="11170" max="11170" width="1" style="166" customWidth="1"/>
    <col min="11171" max="11171" width="2.5703125" style="166" customWidth="1"/>
    <col min="11172" max="11172" width="1" style="166" customWidth="1"/>
    <col min="11173" max="11173" width="20.42578125" style="166" customWidth="1"/>
    <col min="11174" max="11175" width="0.5703125" style="166" customWidth="1"/>
    <col min="11176" max="11176" width="5" style="166" customWidth="1"/>
    <col min="11177" max="11177" width="0.42578125" style="166" customWidth="1"/>
    <col min="11178" max="11178" width="5" style="166" customWidth="1"/>
    <col min="11179" max="11179" width="4.28515625" style="166" customWidth="1"/>
    <col min="11180" max="11180" width="5" style="166" customWidth="1"/>
    <col min="11181" max="11181" width="4.42578125" style="166" customWidth="1"/>
    <col min="11182" max="11183" width="5" style="166" customWidth="1"/>
    <col min="11184" max="11184" width="5.28515625" style="166" customWidth="1"/>
    <col min="11185" max="11185" width="4.85546875" style="166" customWidth="1"/>
    <col min="11186" max="11186" width="5" style="166" customWidth="1"/>
    <col min="11187" max="11187" width="5.28515625" style="166" customWidth="1"/>
    <col min="11188" max="11188" width="4.140625" style="166" customWidth="1"/>
    <col min="11189" max="11189" width="5" style="166" customWidth="1"/>
    <col min="11190" max="11191" width="5.42578125" style="166" customWidth="1"/>
    <col min="11192" max="11192" width="2.5703125" style="166" customWidth="1"/>
    <col min="11193" max="11193" width="1" style="166" customWidth="1"/>
    <col min="11194" max="11195" width="7.5703125" style="166" customWidth="1"/>
    <col min="11196" max="11196" width="1.85546875" style="166" customWidth="1"/>
    <col min="11197" max="11210" width="7.5703125" style="166" customWidth="1"/>
    <col min="11211" max="11425" width="9.140625" style="166"/>
    <col min="11426" max="11426" width="1" style="166" customWidth="1"/>
    <col min="11427" max="11427" width="2.5703125" style="166" customWidth="1"/>
    <col min="11428" max="11428" width="1" style="166" customWidth="1"/>
    <col min="11429" max="11429" width="20.42578125" style="166" customWidth="1"/>
    <col min="11430" max="11431" width="0.5703125" style="166" customWidth="1"/>
    <col min="11432" max="11432" width="5" style="166" customWidth="1"/>
    <col min="11433" max="11433" width="0.42578125" style="166" customWidth="1"/>
    <col min="11434" max="11434" width="5" style="166" customWidth="1"/>
    <col min="11435" max="11435" width="4.28515625" style="166" customWidth="1"/>
    <col min="11436" max="11436" width="5" style="166" customWidth="1"/>
    <col min="11437" max="11437" width="4.42578125" style="166" customWidth="1"/>
    <col min="11438" max="11439" width="5" style="166" customWidth="1"/>
    <col min="11440" max="11440" width="5.28515625" style="166" customWidth="1"/>
    <col min="11441" max="11441" width="4.85546875" style="166" customWidth="1"/>
    <col min="11442" max="11442" width="5" style="166" customWidth="1"/>
    <col min="11443" max="11443" width="5.28515625" style="166" customWidth="1"/>
    <col min="11444" max="11444" width="4.140625" style="166" customWidth="1"/>
    <col min="11445" max="11445" width="5" style="166" customWidth="1"/>
    <col min="11446" max="11447" width="5.42578125" style="166" customWidth="1"/>
    <col min="11448" max="11448" width="2.5703125" style="166" customWidth="1"/>
    <col min="11449" max="11449" width="1" style="166" customWidth="1"/>
    <col min="11450" max="11451" width="7.5703125" style="166" customWidth="1"/>
    <col min="11452" max="11452" width="1.85546875" style="166" customWidth="1"/>
    <col min="11453" max="11466" width="7.5703125" style="166" customWidth="1"/>
    <col min="11467" max="11681" width="9.140625" style="166"/>
    <col min="11682" max="11682" width="1" style="166" customWidth="1"/>
    <col min="11683" max="11683" width="2.5703125" style="166" customWidth="1"/>
    <col min="11684" max="11684" width="1" style="166" customWidth="1"/>
    <col min="11685" max="11685" width="20.42578125" style="166" customWidth="1"/>
    <col min="11686" max="11687" width="0.5703125" style="166" customWidth="1"/>
    <col min="11688" max="11688" width="5" style="166" customWidth="1"/>
    <col min="11689" max="11689" width="0.42578125" style="166" customWidth="1"/>
    <col min="11690" max="11690" width="5" style="166" customWidth="1"/>
    <col min="11691" max="11691" width="4.28515625" style="166" customWidth="1"/>
    <col min="11692" max="11692" width="5" style="166" customWidth="1"/>
    <col min="11693" max="11693" width="4.42578125" style="166" customWidth="1"/>
    <col min="11694" max="11695" width="5" style="166" customWidth="1"/>
    <col min="11696" max="11696" width="5.28515625" style="166" customWidth="1"/>
    <col min="11697" max="11697" width="4.85546875" style="166" customWidth="1"/>
    <col min="11698" max="11698" width="5" style="166" customWidth="1"/>
    <col min="11699" max="11699" width="5.28515625" style="166" customWidth="1"/>
    <col min="11700" max="11700" width="4.140625" style="166" customWidth="1"/>
    <col min="11701" max="11701" width="5" style="166" customWidth="1"/>
    <col min="11702" max="11703" width="5.42578125" style="166" customWidth="1"/>
    <col min="11704" max="11704" width="2.5703125" style="166" customWidth="1"/>
    <col min="11705" max="11705" width="1" style="166" customWidth="1"/>
    <col min="11706" max="11707" width="7.5703125" style="166" customWidth="1"/>
    <col min="11708" max="11708" width="1.85546875" style="166" customWidth="1"/>
    <col min="11709" max="11722" width="7.5703125" style="166" customWidth="1"/>
    <col min="11723" max="11937" width="9.140625" style="166"/>
    <col min="11938" max="11938" width="1" style="166" customWidth="1"/>
    <col min="11939" max="11939" width="2.5703125" style="166" customWidth="1"/>
    <col min="11940" max="11940" width="1" style="166" customWidth="1"/>
    <col min="11941" max="11941" width="20.42578125" style="166" customWidth="1"/>
    <col min="11942" max="11943" width="0.5703125" style="166" customWidth="1"/>
    <col min="11944" max="11944" width="5" style="166" customWidth="1"/>
    <col min="11945" max="11945" width="0.42578125" style="166" customWidth="1"/>
    <col min="11946" max="11946" width="5" style="166" customWidth="1"/>
    <col min="11947" max="11947" width="4.28515625" style="166" customWidth="1"/>
    <col min="11948" max="11948" width="5" style="166" customWidth="1"/>
    <col min="11949" max="11949" width="4.42578125" style="166" customWidth="1"/>
    <col min="11950" max="11951" width="5" style="166" customWidth="1"/>
    <col min="11952" max="11952" width="5.28515625" style="166" customWidth="1"/>
    <col min="11953" max="11953" width="4.85546875" style="166" customWidth="1"/>
    <col min="11954" max="11954" width="5" style="166" customWidth="1"/>
    <col min="11955" max="11955" width="5.28515625" style="166" customWidth="1"/>
    <col min="11956" max="11956" width="4.140625" style="166" customWidth="1"/>
    <col min="11957" max="11957" width="5" style="166" customWidth="1"/>
    <col min="11958" max="11959" width="5.42578125" style="166" customWidth="1"/>
    <col min="11960" max="11960" width="2.5703125" style="166" customWidth="1"/>
    <col min="11961" max="11961" width="1" style="166" customWidth="1"/>
    <col min="11962" max="11963" width="7.5703125" style="166" customWidth="1"/>
    <col min="11964" max="11964" width="1.85546875" style="166" customWidth="1"/>
    <col min="11965" max="11978" width="7.5703125" style="166" customWidth="1"/>
    <col min="11979" max="12193" width="9.140625" style="166"/>
    <col min="12194" max="12194" width="1" style="166" customWidth="1"/>
    <col min="12195" max="12195" width="2.5703125" style="166" customWidth="1"/>
    <col min="12196" max="12196" width="1" style="166" customWidth="1"/>
    <col min="12197" max="12197" width="20.42578125" style="166" customWidth="1"/>
    <col min="12198" max="12199" width="0.5703125" style="166" customWidth="1"/>
    <col min="12200" max="12200" width="5" style="166" customWidth="1"/>
    <col min="12201" max="12201" width="0.42578125" style="166" customWidth="1"/>
    <col min="12202" max="12202" width="5" style="166" customWidth="1"/>
    <col min="12203" max="12203" width="4.28515625" style="166" customWidth="1"/>
    <col min="12204" max="12204" width="5" style="166" customWidth="1"/>
    <col min="12205" max="12205" width="4.42578125" style="166" customWidth="1"/>
    <col min="12206" max="12207" width="5" style="166" customWidth="1"/>
    <col min="12208" max="12208" width="5.28515625" style="166" customWidth="1"/>
    <col min="12209" max="12209" width="4.85546875" style="166" customWidth="1"/>
    <col min="12210" max="12210" width="5" style="166" customWidth="1"/>
    <col min="12211" max="12211" width="5.28515625" style="166" customWidth="1"/>
    <col min="12212" max="12212" width="4.140625" style="166" customWidth="1"/>
    <col min="12213" max="12213" width="5" style="166" customWidth="1"/>
    <col min="12214" max="12215" width="5.42578125" style="166" customWidth="1"/>
    <col min="12216" max="12216" width="2.5703125" style="166" customWidth="1"/>
    <col min="12217" max="12217" width="1" style="166" customWidth="1"/>
    <col min="12218" max="12219" width="7.5703125" style="166" customWidth="1"/>
    <col min="12220" max="12220" width="1.85546875" style="166" customWidth="1"/>
    <col min="12221" max="12234" width="7.5703125" style="166" customWidth="1"/>
    <col min="12235" max="12449" width="9.140625" style="166"/>
    <col min="12450" max="12450" width="1" style="166" customWidth="1"/>
    <col min="12451" max="12451" width="2.5703125" style="166" customWidth="1"/>
    <col min="12452" max="12452" width="1" style="166" customWidth="1"/>
    <col min="12453" max="12453" width="20.42578125" style="166" customWidth="1"/>
    <col min="12454" max="12455" width="0.5703125" style="166" customWidth="1"/>
    <col min="12456" max="12456" width="5" style="166" customWidth="1"/>
    <col min="12457" max="12457" width="0.42578125" style="166" customWidth="1"/>
    <col min="12458" max="12458" width="5" style="166" customWidth="1"/>
    <col min="12459" max="12459" width="4.28515625" style="166" customWidth="1"/>
    <col min="12460" max="12460" width="5" style="166" customWidth="1"/>
    <col min="12461" max="12461" width="4.42578125" style="166" customWidth="1"/>
    <col min="12462" max="12463" width="5" style="166" customWidth="1"/>
    <col min="12464" max="12464" width="5.28515625" style="166" customWidth="1"/>
    <col min="12465" max="12465" width="4.85546875" style="166" customWidth="1"/>
    <col min="12466" max="12466" width="5" style="166" customWidth="1"/>
    <col min="12467" max="12467" width="5.28515625" style="166" customWidth="1"/>
    <col min="12468" max="12468" width="4.140625" style="166" customWidth="1"/>
    <col min="12469" max="12469" width="5" style="166" customWidth="1"/>
    <col min="12470" max="12471" width="5.42578125" style="166" customWidth="1"/>
    <col min="12472" max="12472" width="2.5703125" style="166" customWidth="1"/>
    <col min="12473" max="12473" width="1" style="166" customWidth="1"/>
    <col min="12474" max="12475" width="7.5703125" style="166" customWidth="1"/>
    <col min="12476" max="12476" width="1.85546875" style="166" customWidth="1"/>
    <col min="12477" max="12490" width="7.5703125" style="166" customWidth="1"/>
    <col min="12491" max="12705" width="9.140625" style="166"/>
    <col min="12706" max="12706" width="1" style="166" customWidth="1"/>
    <col min="12707" max="12707" width="2.5703125" style="166" customWidth="1"/>
    <col min="12708" max="12708" width="1" style="166" customWidth="1"/>
    <col min="12709" max="12709" width="20.42578125" style="166" customWidth="1"/>
    <col min="12710" max="12711" width="0.5703125" style="166" customWidth="1"/>
    <col min="12712" max="12712" width="5" style="166" customWidth="1"/>
    <col min="12713" max="12713" width="0.42578125" style="166" customWidth="1"/>
    <col min="12714" max="12714" width="5" style="166" customWidth="1"/>
    <col min="12715" max="12715" width="4.28515625" style="166" customWidth="1"/>
    <col min="12716" max="12716" width="5" style="166" customWidth="1"/>
    <col min="12717" max="12717" width="4.42578125" style="166" customWidth="1"/>
    <col min="12718" max="12719" width="5" style="166" customWidth="1"/>
    <col min="12720" max="12720" width="5.28515625" style="166" customWidth="1"/>
    <col min="12721" max="12721" width="4.85546875" style="166" customWidth="1"/>
    <col min="12722" max="12722" width="5" style="166" customWidth="1"/>
    <col min="12723" max="12723" width="5.28515625" style="166" customWidth="1"/>
    <col min="12724" max="12724" width="4.140625" style="166" customWidth="1"/>
    <col min="12725" max="12725" width="5" style="166" customWidth="1"/>
    <col min="12726" max="12727" width="5.42578125" style="166" customWidth="1"/>
    <col min="12728" max="12728" width="2.5703125" style="166" customWidth="1"/>
    <col min="12729" max="12729" width="1" style="166" customWidth="1"/>
    <col min="12730" max="12731" width="7.5703125" style="166" customWidth="1"/>
    <col min="12732" max="12732" width="1.85546875" style="166" customWidth="1"/>
    <col min="12733" max="12746" width="7.5703125" style="166" customWidth="1"/>
    <col min="12747" max="12961" width="9.140625" style="166"/>
    <col min="12962" max="12962" width="1" style="166" customWidth="1"/>
    <col min="12963" max="12963" width="2.5703125" style="166" customWidth="1"/>
    <col min="12964" max="12964" width="1" style="166" customWidth="1"/>
    <col min="12965" max="12965" width="20.42578125" style="166" customWidth="1"/>
    <col min="12966" max="12967" width="0.5703125" style="166" customWidth="1"/>
    <col min="12968" max="12968" width="5" style="166" customWidth="1"/>
    <col min="12969" max="12969" width="0.42578125" style="166" customWidth="1"/>
    <col min="12970" max="12970" width="5" style="166" customWidth="1"/>
    <col min="12971" max="12971" width="4.28515625" style="166" customWidth="1"/>
    <col min="12972" max="12972" width="5" style="166" customWidth="1"/>
    <col min="12973" max="12973" width="4.42578125" style="166" customWidth="1"/>
    <col min="12974" max="12975" width="5" style="166" customWidth="1"/>
    <col min="12976" max="12976" width="5.28515625" style="166" customWidth="1"/>
    <col min="12977" max="12977" width="4.85546875" style="166" customWidth="1"/>
    <col min="12978" max="12978" width="5" style="166" customWidth="1"/>
    <col min="12979" max="12979" width="5.28515625" style="166" customWidth="1"/>
    <col min="12980" max="12980" width="4.140625" style="166" customWidth="1"/>
    <col min="12981" max="12981" width="5" style="166" customWidth="1"/>
    <col min="12982" max="12983" width="5.42578125" style="166" customWidth="1"/>
    <col min="12984" max="12984" width="2.5703125" style="166" customWidth="1"/>
    <col min="12985" max="12985" width="1" style="166" customWidth="1"/>
    <col min="12986" max="12987" width="7.5703125" style="166" customWidth="1"/>
    <col min="12988" max="12988" width="1.85546875" style="166" customWidth="1"/>
    <col min="12989" max="13002" width="7.5703125" style="166" customWidth="1"/>
    <col min="13003" max="13217" width="9.140625" style="166"/>
    <col min="13218" max="13218" width="1" style="166" customWidth="1"/>
    <col min="13219" max="13219" width="2.5703125" style="166" customWidth="1"/>
    <col min="13220" max="13220" width="1" style="166" customWidth="1"/>
    <col min="13221" max="13221" width="20.42578125" style="166" customWidth="1"/>
    <col min="13222" max="13223" width="0.5703125" style="166" customWidth="1"/>
    <col min="13224" max="13224" width="5" style="166" customWidth="1"/>
    <col min="13225" max="13225" width="0.42578125" style="166" customWidth="1"/>
    <col min="13226" max="13226" width="5" style="166" customWidth="1"/>
    <col min="13227" max="13227" width="4.28515625" style="166" customWidth="1"/>
    <col min="13228" max="13228" width="5" style="166" customWidth="1"/>
    <col min="13229" max="13229" width="4.42578125" style="166" customWidth="1"/>
    <col min="13230" max="13231" width="5" style="166" customWidth="1"/>
    <col min="13232" max="13232" width="5.28515625" style="166" customWidth="1"/>
    <col min="13233" max="13233" width="4.85546875" style="166" customWidth="1"/>
    <col min="13234" max="13234" width="5" style="166" customWidth="1"/>
    <col min="13235" max="13235" width="5.28515625" style="166" customWidth="1"/>
    <col min="13236" max="13236" width="4.140625" style="166" customWidth="1"/>
    <col min="13237" max="13237" width="5" style="166" customWidth="1"/>
    <col min="13238" max="13239" width="5.42578125" style="166" customWidth="1"/>
    <col min="13240" max="13240" width="2.5703125" style="166" customWidth="1"/>
    <col min="13241" max="13241" width="1" style="166" customWidth="1"/>
    <col min="13242" max="13243" width="7.5703125" style="166" customWidth="1"/>
    <col min="13244" max="13244" width="1.85546875" style="166" customWidth="1"/>
    <col min="13245" max="13258" width="7.5703125" style="166" customWidth="1"/>
    <col min="13259" max="13473" width="9.140625" style="166"/>
    <col min="13474" max="13474" width="1" style="166" customWidth="1"/>
    <col min="13475" max="13475" width="2.5703125" style="166" customWidth="1"/>
    <col min="13476" max="13476" width="1" style="166" customWidth="1"/>
    <col min="13477" max="13477" width="20.42578125" style="166" customWidth="1"/>
    <col min="13478" max="13479" width="0.5703125" style="166" customWidth="1"/>
    <col min="13480" max="13480" width="5" style="166" customWidth="1"/>
    <col min="13481" max="13481" width="0.42578125" style="166" customWidth="1"/>
    <col min="13482" max="13482" width="5" style="166" customWidth="1"/>
    <col min="13483" max="13483" width="4.28515625" style="166" customWidth="1"/>
    <col min="13484" max="13484" width="5" style="166" customWidth="1"/>
    <col min="13485" max="13485" width="4.42578125" style="166" customWidth="1"/>
    <col min="13486" max="13487" width="5" style="166" customWidth="1"/>
    <col min="13488" max="13488" width="5.28515625" style="166" customWidth="1"/>
    <col min="13489" max="13489" width="4.85546875" style="166" customWidth="1"/>
    <col min="13490" max="13490" width="5" style="166" customWidth="1"/>
    <col min="13491" max="13491" width="5.28515625" style="166" customWidth="1"/>
    <col min="13492" max="13492" width="4.140625" style="166" customWidth="1"/>
    <col min="13493" max="13493" width="5" style="166" customWidth="1"/>
    <col min="13494" max="13495" width="5.42578125" style="166" customWidth="1"/>
    <col min="13496" max="13496" width="2.5703125" style="166" customWidth="1"/>
    <col min="13497" max="13497" width="1" style="166" customWidth="1"/>
    <col min="13498" max="13499" width="7.5703125" style="166" customWidth="1"/>
    <col min="13500" max="13500" width="1.85546875" style="166" customWidth="1"/>
    <col min="13501" max="13514" width="7.5703125" style="166" customWidth="1"/>
    <col min="13515" max="13729" width="9.140625" style="166"/>
    <col min="13730" max="13730" width="1" style="166" customWidth="1"/>
    <col min="13731" max="13731" width="2.5703125" style="166" customWidth="1"/>
    <col min="13732" max="13732" width="1" style="166" customWidth="1"/>
    <col min="13733" max="13733" width="20.42578125" style="166" customWidth="1"/>
    <col min="13734" max="13735" width="0.5703125" style="166" customWidth="1"/>
    <col min="13736" max="13736" width="5" style="166" customWidth="1"/>
    <col min="13737" max="13737" width="0.42578125" style="166" customWidth="1"/>
    <col min="13738" max="13738" width="5" style="166" customWidth="1"/>
    <col min="13739" max="13739" width="4.28515625" style="166" customWidth="1"/>
    <col min="13740" max="13740" width="5" style="166" customWidth="1"/>
    <col min="13741" max="13741" width="4.42578125" style="166" customWidth="1"/>
    <col min="13742" max="13743" width="5" style="166" customWidth="1"/>
    <col min="13744" max="13744" width="5.28515625" style="166" customWidth="1"/>
    <col min="13745" max="13745" width="4.85546875" style="166" customWidth="1"/>
    <col min="13746" max="13746" width="5" style="166" customWidth="1"/>
    <col min="13747" max="13747" width="5.28515625" style="166" customWidth="1"/>
    <col min="13748" max="13748" width="4.140625" style="166" customWidth="1"/>
    <col min="13749" max="13749" width="5" style="166" customWidth="1"/>
    <col min="13750" max="13751" width="5.42578125" style="166" customWidth="1"/>
    <col min="13752" max="13752" width="2.5703125" style="166" customWidth="1"/>
    <col min="13753" max="13753" width="1" style="166" customWidth="1"/>
    <col min="13754" max="13755" width="7.5703125" style="166" customWidth="1"/>
    <col min="13756" max="13756" width="1.85546875" style="166" customWidth="1"/>
    <col min="13757" max="13770" width="7.5703125" style="166" customWidth="1"/>
    <col min="13771" max="13985" width="9.140625" style="166"/>
    <col min="13986" max="13986" width="1" style="166" customWidth="1"/>
    <col min="13987" max="13987" width="2.5703125" style="166" customWidth="1"/>
    <col min="13988" max="13988" width="1" style="166" customWidth="1"/>
    <col min="13989" max="13989" width="20.42578125" style="166" customWidth="1"/>
    <col min="13990" max="13991" width="0.5703125" style="166" customWidth="1"/>
    <col min="13992" max="13992" width="5" style="166" customWidth="1"/>
    <col min="13993" max="13993" width="0.42578125" style="166" customWidth="1"/>
    <col min="13994" max="13994" width="5" style="166" customWidth="1"/>
    <col min="13995" max="13995" width="4.28515625" style="166" customWidth="1"/>
    <col min="13996" max="13996" width="5" style="166" customWidth="1"/>
    <col min="13997" max="13997" width="4.42578125" style="166" customWidth="1"/>
    <col min="13998" max="13999" width="5" style="166" customWidth="1"/>
    <col min="14000" max="14000" width="5.28515625" style="166" customWidth="1"/>
    <col min="14001" max="14001" width="4.85546875" style="166" customWidth="1"/>
    <col min="14002" max="14002" width="5" style="166" customWidth="1"/>
    <col min="14003" max="14003" width="5.28515625" style="166" customWidth="1"/>
    <col min="14004" max="14004" width="4.140625" style="166" customWidth="1"/>
    <col min="14005" max="14005" width="5" style="166" customWidth="1"/>
    <col min="14006" max="14007" width="5.42578125" style="166" customWidth="1"/>
    <col min="14008" max="14008" width="2.5703125" style="166" customWidth="1"/>
    <col min="14009" max="14009" width="1" style="166" customWidth="1"/>
    <col min="14010" max="14011" width="7.5703125" style="166" customWidth="1"/>
    <col min="14012" max="14012" width="1.85546875" style="166" customWidth="1"/>
    <col min="14013" max="14026" width="7.5703125" style="166" customWidth="1"/>
    <col min="14027" max="14241" width="9.140625" style="166"/>
    <col min="14242" max="14242" width="1" style="166" customWidth="1"/>
    <col min="14243" max="14243" width="2.5703125" style="166" customWidth="1"/>
    <col min="14244" max="14244" width="1" style="166" customWidth="1"/>
    <col min="14245" max="14245" width="20.42578125" style="166" customWidth="1"/>
    <col min="14246" max="14247" width="0.5703125" style="166" customWidth="1"/>
    <col min="14248" max="14248" width="5" style="166" customWidth="1"/>
    <col min="14249" max="14249" width="0.42578125" style="166" customWidth="1"/>
    <col min="14250" max="14250" width="5" style="166" customWidth="1"/>
    <col min="14251" max="14251" width="4.28515625" style="166" customWidth="1"/>
    <col min="14252" max="14252" width="5" style="166" customWidth="1"/>
    <col min="14253" max="14253" width="4.42578125" style="166" customWidth="1"/>
    <col min="14254" max="14255" width="5" style="166" customWidth="1"/>
    <col min="14256" max="14256" width="5.28515625" style="166" customWidth="1"/>
    <col min="14257" max="14257" width="4.85546875" style="166" customWidth="1"/>
    <col min="14258" max="14258" width="5" style="166" customWidth="1"/>
    <col min="14259" max="14259" width="5.28515625" style="166" customWidth="1"/>
    <col min="14260" max="14260" width="4.140625" style="166" customWidth="1"/>
    <col min="14261" max="14261" width="5" style="166" customWidth="1"/>
    <col min="14262" max="14263" width="5.42578125" style="166" customWidth="1"/>
    <col min="14264" max="14264" width="2.5703125" style="166" customWidth="1"/>
    <col min="14265" max="14265" width="1" style="166" customWidth="1"/>
    <col min="14266" max="14267" width="7.5703125" style="166" customWidth="1"/>
    <col min="14268" max="14268" width="1.85546875" style="166" customWidth="1"/>
    <col min="14269" max="14282" width="7.5703125" style="166" customWidth="1"/>
    <col min="14283" max="14497" width="9.140625" style="166"/>
    <col min="14498" max="14498" width="1" style="166" customWidth="1"/>
    <col min="14499" max="14499" width="2.5703125" style="166" customWidth="1"/>
    <col min="14500" max="14500" width="1" style="166" customWidth="1"/>
    <col min="14501" max="14501" width="20.42578125" style="166" customWidth="1"/>
    <col min="14502" max="14503" width="0.5703125" style="166" customWidth="1"/>
    <col min="14504" max="14504" width="5" style="166" customWidth="1"/>
    <col min="14505" max="14505" width="0.42578125" style="166" customWidth="1"/>
    <col min="14506" max="14506" width="5" style="166" customWidth="1"/>
    <col min="14507" max="14507" width="4.28515625" style="166" customWidth="1"/>
    <col min="14508" max="14508" width="5" style="166" customWidth="1"/>
    <col min="14509" max="14509" width="4.42578125" style="166" customWidth="1"/>
    <col min="14510" max="14511" width="5" style="166" customWidth="1"/>
    <col min="14512" max="14512" width="5.28515625" style="166" customWidth="1"/>
    <col min="14513" max="14513" width="4.85546875" style="166" customWidth="1"/>
    <col min="14514" max="14514" width="5" style="166" customWidth="1"/>
    <col min="14515" max="14515" width="5.28515625" style="166" customWidth="1"/>
    <col min="14516" max="14516" width="4.140625" style="166" customWidth="1"/>
    <col min="14517" max="14517" width="5" style="166" customWidth="1"/>
    <col min="14518" max="14519" width="5.42578125" style="166" customWidth="1"/>
    <col min="14520" max="14520" width="2.5703125" style="166" customWidth="1"/>
    <col min="14521" max="14521" width="1" style="166" customWidth="1"/>
    <col min="14522" max="14523" width="7.5703125" style="166" customWidth="1"/>
    <col min="14524" max="14524" width="1.85546875" style="166" customWidth="1"/>
    <col min="14525" max="14538" width="7.5703125" style="166" customWidth="1"/>
    <col min="14539" max="14753" width="9.140625" style="166"/>
    <col min="14754" max="14754" width="1" style="166" customWidth="1"/>
    <col min="14755" max="14755" width="2.5703125" style="166" customWidth="1"/>
    <col min="14756" max="14756" width="1" style="166" customWidth="1"/>
    <col min="14757" max="14757" width="20.42578125" style="166" customWidth="1"/>
    <col min="14758" max="14759" width="0.5703125" style="166" customWidth="1"/>
    <col min="14760" max="14760" width="5" style="166" customWidth="1"/>
    <col min="14761" max="14761" width="0.42578125" style="166" customWidth="1"/>
    <col min="14762" max="14762" width="5" style="166" customWidth="1"/>
    <col min="14763" max="14763" width="4.28515625" style="166" customWidth="1"/>
    <col min="14764" max="14764" width="5" style="166" customWidth="1"/>
    <col min="14765" max="14765" width="4.42578125" style="166" customWidth="1"/>
    <col min="14766" max="14767" width="5" style="166" customWidth="1"/>
    <col min="14768" max="14768" width="5.28515625" style="166" customWidth="1"/>
    <col min="14769" max="14769" width="4.85546875" style="166" customWidth="1"/>
    <col min="14770" max="14770" width="5" style="166" customWidth="1"/>
    <col min="14771" max="14771" width="5.28515625" style="166" customWidth="1"/>
    <col min="14772" max="14772" width="4.140625" style="166" customWidth="1"/>
    <col min="14773" max="14773" width="5" style="166" customWidth="1"/>
    <col min="14774" max="14775" width="5.42578125" style="166" customWidth="1"/>
    <col min="14776" max="14776" width="2.5703125" style="166" customWidth="1"/>
    <col min="14777" max="14777" width="1" style="166" customWidth="1"/>
    <col min="14778" max="14779" width="7.5703125" style="166" customWidth="1"/>
    <col min="14780" max="14780" width="1.85546875" style="166" customWidth="1"/>
    <col min="14781" max="14794" width="7.5703125" style="166" customWidth="1"/>
    <col min="14795" max="15009" width="9.140625" style="166"/>
    <col min="15010" max="15010" width="1" style="166" customWidth="1"/>
    <col min="15011" max="15011" width="2.5703125" style="166" customWidth="1"/>
    <col min="15012" max="15012" width="1" style="166" customWidth="1"/>
    <col min="15013" max="15013" width="20.42578125" style="166" customWidth="1"/>
    <col min="15014" max="15015" width="0.5703125" style="166" customWidth="1"/>
    <col min="15016" max="15016" width="5" style="166" customWidth="1"/>
    <col min="15017" max="15017" width="0.42578125" style="166" customWidth="1"/>
    <col min="15018" max="15018" width="5" style="166" customWidth="1"/>
    <col min="15019" max="15019" width="4.28515625" style="166" customWidth="1"/>
    <col min="15020" max="15020" width="5" style="166" customWidth="1"/>
    <col min="15021" max="15021" width="4.42578125" style="166" customWidth="1"/>
    <col min="15022" max="15023" width="5" style="166" customWidth="1"/>
    <col min="15024" max="15024" width="5.28515625" style="166" customWidth="1"/>
    <col min="15025" max="15025" width="4.85546875" style="166" customWidth="1"/>
    <col min="15026" max="15026" width="5" style="166" customWidth="1"/>
    <col min="15027" max="15027" width="5.28515625" style="166" customWidth="1"/>
    <col min="15028" max="15028" width="4.140625" style="166" customWidth="1"/>
    <col min="15029" max="15029" width="5" style="166" customWidth="1"/>
    <col min="15030" max="15031" width="5.42578125" style="166" customWidth="1"/>
    <col min="15032" max="15032" width="2.5703125" style="166" customWidth="1"/>
    <col min="15033" max="15033" width="1" style="166" customWidth="1"/>
    <col min="15034" max="15035" width="7.5703125" style="166" customWidth="1"/>
    <col min="15036" max="15036" width="1.85546875" style="166" customWidth="1"/>
    <col min="15037" max="15050" width="7.5703125" style="166" customWidth="1"/>
    <col min="15051" max="15265" width="9.140625" style="166"/>
    <col min="15266" max="15266" width="1" style="166" customWidth="1"/>
    <col min="15267" max="15267" width="2.5703125" style="166" customWidth="1"/>
    <col min="15268" max="15268" width="1" style="166" customWidth="1"/>
    <col min="15269" max="15269" width="20.42578125" style="166" customWidth="1"/>
    <col min="15270" max="15271" width="0.5703125" style="166" customWidth="1"/>
    <col min="15272" max="15272" width="5" style="166" customWidth="1"/>
    <col min="15273" max="15273" width="0.42578125" style="166" customWidth="1"/>
    <col min="15274" max="15274" width="5" style="166" customWidth="1"/>
    <col min="15275" max="15275" width="4.28515625" style="166" customWidth="1"/>
    <col min="15276" max="15276" width="5" style="166" customWidth="1"/>
    <col min="15277" max="15277" width="4.42578125" style="166" customWidth="1"/>
    <col min="15278" max="15279" width="5" style="166" customWidth="1"/>
    <col min="15280" max="15280" width="5.28515625" style="166" customWidth="1"/>
    <col min="15281" max="15281" width="4.85546875" style="166" customWidth="1"/>
    <col min="15282" max="15282" width="5" style="166" customWidth="1"/>
    <col min="15283" max="15283" width="5.28515625" style="166" customWidth="1"/>
    <col min="15284" max="15284" width="4.140625" style="166" customWidth="1"/>
    <col min="15285" max="15285" width="5" style="166" customWidth="1"/>
    <col min="15286" max="15287" width="5.42578125" style="166" customWidth="1"/>
    <col min="15288" max="15288" width="2.5703125" style="166" customWidth="1"/>
    <col min="15289" max="15289" width="1" style="166" customWidth="1"/>
    <col min="15290" max="15291" width="7.5703125" style="166" customWidth="1"/>
    <col min="15292" max="15292" width="1.85546875" style="166" customWidth="1"/>
    <col min="15293" max="15306" width="7.5703125" style="166" customWidth="1"/>
    <col min="15307" max="15521" width="9.140625" style="166"/>
    <col min="15522" max="15522" width="1" style="166" customWidth="1"/>
    <col min="15523" max="15523" width="2.5703125" style="166" customWidth="1"/>
    <col min="15524" max="15524" width="1" style="166" customWidth="1"/>
    <col min="15525" max="15525" width="20.42578125" style="166" customWidth="1"/>
    <col min="15526" max="15527" width="0.5703125" style="166" customWidth="1"/>
    <col min="15528" max="15528" width="5" style="166" customWidth="1"/>
    <col min="15529" max="15529" width="0.42578125" style="166" customWidth="1"/>
    <col min="15530" max="15530" width="5" style="166" customWidth="1"/>
    <col min="15531" max="15531" width="4.28515625" style="166" customWidth="1"/>
    <col min="15532" max="15532" width="5" style="166" customWidth="1"/>
    <col min="15533" max="15533" width="4.42578125" style="166" customWidth="1"/>
    <col min="15534" max="15535" width="5" style="166" customWidth="1"/>
    <col min="15536" max="15536" width="5.28515625" style="166" customWidth="1"/>
    <col min="15537" max="15537" width="4.85546875" style="166" customWidth="1"/>
    <col min="15538" max="15538" width="5" style="166" customWidth="1"/>
    <col min="15539" max="15539" width="5.28515625" style="166" customWidth="1"/>
    <col min="15540" max="15540" width="4.140625" style="166" customWidth="1"/>
    <col min="15541" max="15541" width="5" style="166" customWidth="1"/>
    <col min="15542" max="15543" width="5.42578125" style="166" customWidth="1"/>
    <col min="15544" max="15544" width="2.5703125" style="166" customWidth="1"/>
    <col min="15545" max="15545" width="1" style="166" customWidth="1"/>
    <col min="15546" max="15547" width="7.5703125" style="166" customWidth="1"/>
    <col min="15548" max="15548" width="1.85546875" style="166" customWidth="1"/>
    <col min="15549" max="15562" width="7.5703125" style="166" customWidth="1"/>
    <col min="15563" max="15777" width="9.140625" style="166"/>
    <col min="15778" max="15778" width="1" style="166" customWidth="1"/>
    <col min="15779" max="15779" width="2.5703125" style="166" customWidth="1"/>
    <col min="15780" max="15780" width="1" style="166" customWidth="1"/>
    <col min="15781" max="15781" width="20.42578125" style="166" customWidth="1"/>
    <col min="15782" max="15783" width="0.5703125" style="166" customWidth="1"/>
    <col min="15784" max="15784" width="5" style="166" customWidth="1"/>
    <col min="15785" max="15785" width="0.42578125" style="166" customWidth="1"/>
    <col min="15786" max="15786" width="5" style="166" customWidth="1"/>
    <col min="15787" max="15787" width="4.28515625" style="166" customWidth="1"/>
    <col min="15788" max="15788" width="5" style="166" customWidth="1"/>
    <col min="15789" max="15789" width="4.42578125" style="166" customWidth="1"/>
    <col min="15790" max="15791" width="5" style="166" customWidth="1"/>
    <col min="15792" max="15792" width="5.28515625" style="166" customWidth="1"/>
    <col min="15793" max="15793" width="4.85546875" style="166" customWidth="1"/>
    <col min="15794" max="15794" width="5" style="166" customWidth="1"/>
    <col min="15795" max="15795" width="5.28515625" style="166" customWidth="1"/>
    <col min="15796" max="15796" width="4.140625" style="166" customWidth="1"/>
    <col min="15797" max="15797" width="5" style="166" customWidth="1"/>
    <col min="15798" max="15799" width="5.42578125" style="166" customWidth="1"/>
    <col min="15800" max="15800" width="2.5703125" style="166" customWidth="1"/>
    <col min="15801" max="15801" width="1" style="166" customWidth="1"/>
    <col min="15802" max="15803" width="7.5703125" style="166" customWidth="1"/>
    <col min="15804" max="15804" width="1.85546875" style="166" customWidth="1"/>
    <col min="15805" max="15818" width="7.5703125" style="166" customWidth="1"/>
    <col min="15819" max="16033" width="9.140625" style="166"/>
    <col min="16034" max="16034" width="1" style="166" customWidth="1"/>
    <col min="16035" max="16035" width="2.5703125" style="166" customWidth="1"/>
    <col min="16036" max="16036" width="1" style="166" customWidth="1"/>
    <col min="16037" max="16037" width="20.42578125" style="166" customWidth="1"/>
    <col min="16038" max="16039" width="0.5703125" style="166" customWidth="1"/>
    <col min="16040" max="16040" width="5" style="166" customWidth="1"/>
    <col min="16041" max="16041" width="0.42578125" style="166" customWidth="1"/>
    <col min="16042" max="16042" width="5" style="166" customWidth="1"/>
    <col min="16043" max="16043" width="4.28515625" style="166" customWidth="1"/>
    <col min="16044" max="16044" width="5" style="166" customWidth="1"/>
    <col min="16045" max="16045" width="4.42578125" style="166" customWidth="1"/>
    <col min="16046" max="16047" width="5" style="166" customWidth="1"/>
    <col min="16048" max="16048" width="5.28515625" style="166" customWidth="1"/>
    <col min="16049" max="16049" width="4.85546875" style="166" customWidth="1"/>
    <col min="16050" max="16050" width="5" style="166" customWidth="1"/>
    <col min="16051" max="16051" width="5.28515625" style="166" customWidth="1"/>
    <col min="16052" max="16052" width="4.140625" style="166" customWidth="1"/>
    <col min="16053" max="16053" width="5" style="166" customWidth="1"/>
    <col min="16054" max="16055" width="5.42578125" style="166" customWidth="1"/>
    <col min="16056" max="16056" width="2.5703125" style="166" customWidth="1"/>
    <col min="16057" max="16057" width="1" style="166" customWidth="1"/>
    <col min="16058" max="16059" width="7.5703125" style="166" customWidth="1"/>
    <col min="16060" max="16060" width="1.85546875" style="166" customWidth="1"/>
    <col min="16061" max="16074" width="7.5703125" style="166" customWidth="1"/>
    <col min="16075" max="16384" width="9.140625" style="166"/>
  </cols>
  <sheetData>
    <row r="1" spans="1:17" ht="13.5" customHeight="1">
      <c r="A1" s="165"/>
      <c r="B1" s="1662" t="s">
        <v>497</v>
      </c>
      <c r="C1" s="1662"/>
      <c r="D1" s="1662"/>
      <c r="E1" s="1662"/>
      <c r="F1" s="518"/>
      <c r="G1" s="518"/>
      <c r="H1" s="518"/>
      <c r="I1" s="518"/>
      <c r="J1" s="518"/>
      <c r="K1" s="518"/>
      <c r="L1" s="518"/>
      <c r="M1" s="518"/>
      <c r="N1" s="518"/>
      <c r="O1" s="518"/>
      <c r="P1" s="518"/>
    </row>
    <row r="2" spans="1:17" ht="6" customHeight="1">
      <c r="A2" s="165"/>
      <c r="B2" s="1663"/>
      <c r="C2" s="1663"/>
      <c r="D2" s="1663"/>
      <c r="E2" s="1390"/>
      <c r="F2" s="1390"/>
      <c r="G2" s="1663"/>
      <c r="H2" s="1663"/>
      <c r="I2" s="1663"/>
      <c r="J2" s="1663"/>
      <c r="K2" s="1663"/>
      <c r="L2" s="1663"/>
      <c r="M2" s="1663"/>
      <c r="N2" s="1390"/>
      <c r="O2" s="519"/>
      <c r="P2" s="1280"/>
    </row>
    <row r="3" spans="1:17" ht="10.5" customHeight="1" thickBot="1">
      <c r="A3" s="165"/>
      <c r="B3" s="459"/>
      <c r="C3" s="167"/>
      <c r="D3" s="167"/>
      <c r="E3" s="167"/>
      <c r="F3" s="167"/>
      <c r="G3" s="167"/>
      <c r="H3" s="167"/>
      <c r="I3" s="167"/>
      <c r="J3" s="167"/>
      <c r="K3" s="167"/>
      <c r="L3" s="167"/>
      <c r="M3" s="167"/>
      <c r="N3" s="639" t="s">
        <v>73</v>
      </c>
      <c r="O3" s="520"/>
      <c r="P3" s="1280"/>
    </row>
    <row r="4" spans="1:17" ht="13.5" customHeight="1" thickBot="1">
      <c r="A4" s="165"/>
      <c r="B4" s="459"/>
      <c r="C4" s="1664" t="s">
        <v>498</v>
      </c>
      <c r="D4" s="1665"/>
      <c r="E4" s="1665"/>
      <c r="F4" s="1665"/>
      <c r="G4" s="1665"/>
      <c r="H4" s="1665"/>
      <c r="I4" s="1665"/>
      <c r="J4" s="1665"/>
      <c r="K4" s="1665"/>
      <c r="L4" s="1665"/>
      <c r="M4" s="1665"/>
      <c r="N4" s="1666"/>
      <c r="O4" s="520"/>
      <c r="P4" s="1280"/>
    </row>
    <row r="5" spans="1:17" ht="4.5" customHeight="1">
      <c r="A5" s="165"/>
      <c r="B5" s="459"/>
      <c r="C5" s="1667" t="s">
        <v>78</v>
      </c>
      <c r="D5" s="1667"/>
      <c r="E5" s="459"/>
      <c r="F5" s="459"/>
      <c r="G5" s="459"/>
      <c r="H5" s="459"/>
      <c r="I5" s="459"/>
      <c r="J5" s="459"/>
      <c r="K5" s="459"/>
      <c r="L5" s="459"/>
      <c r="M5" s="459"/>
      <c r="N5" s="459"/>
      <c r="O5" s="520"/>
      <c r="P5" s="1280"/>
    </row>
    <row r="6" spans="1:17" ht="13.5" customHeight="1">
      <c r="A6" s="165"/>
      <c r="B6" s="459"/>
      <c r="C6" s="1668"/>
      <c r="D6" s="1668"/>
      <c r="E6" s="1669">
        <v>2008</v>
      </c>
      <c r="F6" s="1669"/>
      <c r="G6" s="1669">
        <v>2009</v>
      </c>
      <c r="H6" s="1669"/>
      <c r="I6" s="1669">
        <v>2010</v>
      </c>
      <c r="J6" s="1669"/>
      <c r="K6" s="1669">
        <v>2011</v>
      </c>
      <c r="L6" s="1669"/>
      <c r="M6" s="1669">
        <v>2012</v>
      </c>
      <c r="N6" s="1669"/>
      <c r="O6" s="520"/>
      <c r="P6" s="1280"/>
    </row>
    <row r="7" spans="1:17" ht="4.5" customHeight="1">
      <c r="A7" s="165"/>
      <c r="B7" s="459"/>
      <c r="C7" s="459"/>
      <c r="D7" s="459"/>
      <c r="E7" s="459"/>
      <c r="F7" s="459"/>
      <c r="G7" s="459"/>
      <c r="H7" s="459"/>
      <c r="I7" s="459"/>
      <c r="J7" s="459"/>
      <c r="K7" s="459"/>
      <c r="L7" s="459"/>
      <c r="M7" s="459"/>
      <c r="N7" s="459"/>
      <c r="O7" s="520"/>
      <c r="P7" s="1280"/>
    </row>
    <row r="8" spans="1:17" s="171" customFormat="1" ht="18.75" customHeight="1">
      <c r="A8" s="169"/>
      <c r="B8" s="1281"/>
      <c r="C8" s="1670" t="s">
        <v>499</v>
      </c>
      <c r="D8" s="1670"/>
      <c r="E8" s="1661">
        <v>240018</v>
      </c>
      <c r="F8" s="1661"/>
      <c r="G8" s="1661">
        <v>217393</v>
      </c>
      <c r="H8" s="1661"/>
      <c r="I8" s="1661">
        <v>215632</v>
      </c>
      <c r="J8" s="1661"/>
      <c r="K8" s="1661">
        <v>209182.99999998396</v>
      </c>
      <c r="L8" s="1661"/>
      <c r="M8" s="1661">
        <v>193611</v>
      </c>
      <c r="N8" s="1661"/>
      <c r="O8" s="1282"/>
      <c r="P8" s="1283"/>
      <c r="Q8" s="1284"/>
    </row>
    <row r="9" spans="1:17" s="171" customFormat="1" ht="15.75" customHeight="1">
      <c r="A9" s="169"/>
      <c r="B9" s="1281"/>
      <c r="C9" s="1391"/>
      <c r="D9" s="1392" t="s">
        <v>534</v>
      </c>
      <c r="E9" s="1671">
        <v>239787</v>
      </c>
      <c r="F9" s="1671"/>
      <c r="G9" s="1671">
        <v>217176</v>
      </c>
      <c r="H9" s="1671"/>
      <c r="I9" s="1671">
        <v>215424</v>
      </c>
      <c r="J9" s="1671"/>
      <c r="K9" s="1671">
        <v>208986.99999998402</v>
      </c>
      <c r="L9" s="1671"/>
      <c r="M9" s="1671">
        <v>193436</v>
      </c>
      <c r="N9" s="1671"/>
      <c r="O9" s="1282"/>
      <c r="P9" s="1283"/>
      <c r="Q9" s="1284"/>
    </row>
    <row r="10" spans="1:17" s="171" customFormat="1" ht="15.75" customHeight="1">
      <c r="A10" s="169"/>
      <c r="B10" s="1281"/>
      <c r="C10" s="1391"/>
      <c r="D10" s="1392" t="s">
        <v>502</v>
      </c>
      <c r="E10" s="1671">
        <v>231</v>
      </c>
      <c r="F10" s="1671"/>
      <c r="G10" s="1671">
        <v>217</v>
      </c>
      <c r="H10" s="1671"/>
      <c r="I10" s="1671">
        <v>208</v>
      </c>
      <c r="J10" s="1671"/>
      <c r="K10" s="1671">
        <v>196</v>
      </c>
      <c r="L10" s="1671"/>
      <c r="M10" s="1671">
        <v>175</v>
      </c>
      <c r="N10" s="1671"/>
      <c r="O10" s="1282"/>
      <c r="P10" s="1283"/>
      <c r="Q10" s="1284"/>
    </row>
    <row r="11" spans="1:17" s="171" customFormat="1" ht="26.25" customHeight="1">
      <c r="A11" s="169"/>
      <c r="B11" s="1281"/>
      <c r="C11" s="1672" t="s">
        <v>500</v>
      </c>
      <c r="D11" s="1672"/>
      <c r="E11" s="1661">
        <v>174916</v>
      </c>
      <c r="F11" s="1661"/>
      <c r="G11" s="1661">
        <v>160673</v>
      </c>
      <c r="H11" s="1661"/>
      <c r="I11" s="1661">
        <v>150304</v>
      </c>
      <c r="J11" s="1661"/>
      <c r="K11" s="1661">
        <v>145212.00000000137</v>
      </c>
      <c r="L11" s="1661"/>
      <c r="M11" s="1661">
        <v>132844.00000000911</v>
      </c>
      <c r="N11" s="1661"/>
      <c r="O11" s="1282"/>
      <c r="P11" s="1283"/>
      <c r="Q11" s="1284"/>
    </row>
    <row r="12" spans="1:17" s="171" customFormat="1" ht="18.75" customHeight="1">
      <c r="A12" s="169"/>
      <c r="B12" s="1281"/>
      <c r="C12" s="1672" t="s">
        <v>501</v>
      </c>
      <c r="D12" s="1672"/>
      <c r="E12" s="1661">
        <v>7156003</v>
      </c>
      <c r="F12" s="1661"/>
      <c r="G12" s="1661">
        <v>6643227</v>
      </c>
      <c r="H12" s="1661"/>
      <c r="I12" s="1661">
        <v>6088165</v>
      </c>
      <c r="J12" s="1661"/>
      <c r="K12" s="1661">
        <v>5632280.1093796296</v>
      </c>
      <c r="L12" s="1661"/>
      <c r="M12" s="1661">
        <v>5161343</v>
      </c>
      <c r="N12" s="1661"/>
      <c r="O12" s="1282"/>
      <c r="P12" s="1283"/>
      <c r="Q12" s="1284"/>
    </row>
    <row r="13" spans="1:17" ht="18.75" customHeight="1" thickBot="1">
      <c r="A13" s="165"/>
      <c r="B13" s="167"/>
      <c r="C13" s="167"/>
      <c r="D13" s="167"/>
      <c r="E13" s="167"/>
      <c r="F13" s="167"/>
      <c r="G13" s="167"/>
      <c r="H13" s="167"/>
      <c r="I13" s="167"/>
      <c r="J13" s="167"/>
      <c r="K13" s="167"/>
      <c r="L13" s="167"/>
      <c r="M13" s="167"/>
      <c r="N13" s="639"/>
      <c r="O13" s="520"/>
      <c r="P13" s="1280"/>
    </row>
    <row r="14" spans="1:17" s="171" customFormat="1" ht="13.5" customHeight="1" thickBot="1">
      <c r="A14" s="169"/>
      <c r="B14" s="170"/>
      <c r="C14" s="1664" t="s">
        <v>535</v>
      </c>
      <c r="D14" s="1665"/>
      <c r="E14" s="1665"/>
      <c r="F14" s="1665"/>
      <c r="G14" s="1665"/>
      <c r="H14" s="1665"/>
      <c r="I14" s="1665"/>
      <c r="J14" s="1665"/>
      <c r="K14" s="1665"/>
      <c r="L14" s="1665"/>
      <c r="M14" s="1665"/>
      <c r="N14" s="1666"/>
      <c r="O14" s="520"/>
      <c r="P14" s="1280"/>
      <c r="Q14" s="1284"/>
    </row>
    <row r="15" spans="1:17" ht="4.5" customHeight="1">
      <c r="A15" s="165"/>
      <c r="B15" s="167"/>
      <c r="C15" s="1673" t="s">
        <v>78</v>
      </c>
      <c r="D15" s="1673"/>
      <c r="E15" s="463"/>
      <c r="F15" s="463"/>
      <c r="G15" s="463"/>
      <c r="H15" s="463"/>
      <c r="I15" s="463"/>
      <c r="J15" s="463"/>
      <c r="K15" s="463"/>
      <c r="L15" s="463"/>
      <c r="M15" s="463"/>
      <c r="N15" s="463"/>
      <c r="O15" s="520"/>
      <c r="P15" s="1280"/>
    </row>
    <row r="16" spans="1:17">
      <c r="A16" s="165"/>
      <c r="B16" s="167"/>
      <c r="C16" s="1673"/>
      <c r="D16" s="1673"/>
      <c r="E16" s="1393"/>
      <c r="G16" s="1674">
        <v>2011</v>
      </c>
      <c r="H16" s="1674"/>
      <c r="I16" s="1674"/>
      <c r="J16" s="1674"/>
      <c r="K16" s="1674">
        <v>2012</v>
      </c>
      <c r="L16" s="1674"/>
      <c r="M16" s="1674"/>
      <c r="N16" s="1674"/>
      <c r="O16" s="1286"/>
      <c r="P16" s="1287"/>
    </row>
    <row r="17" spans="1:18" ht="22.5" customHeight="1">
      <c r="A17" s="165"/>
      <c r="B17" s="167"/>
      <c r="C17" s="1393"/>
      <c r="D17" s="1393"/>
      <c r="E17" s="1393"/>
      <c r="F17" s="1394"/>
      <c r="G17" s="1395" t="s">
        <v>68</v>
      </c>
      <c r="H17" s="1396" t="s">
        <v>536</v>
      </c>
      <c r="I17" s="1396" t="s">
        <v>537</v>
      </c>
      <c r="J17" s="1396" t="s">
        <v>538</v>
      </c>
      <c r="K17" s="1395" t="s">
        <v>68</v>
      </c>
      <c r="L17" s="1396" t="s">
        <v>536</v>
      </c>
      <c r="M17" s="1396" t="s">
        <v>537</v>
      </c>
      <c r="N17" s="1396" t="s">
        <v>538</v>
      </c>
      <c r="O17" s="1286"/>
      <c r="P17" s="1287"/>
    </row>
    <row r="18" spans="1:18" s="1293" customFormat="1" ht="19.5" customHeight="1">
      <c r="A18" s="1289"/>
      <c r="B18" s="1290"/>
      <c r="C18" s="1593" t="s">
        <v>68</v>
      </c>
      <c r="D18" s="1593"/>
      <c r="E18" s="1291"/>
      <c r="F18" s="1291"/>
      <c r="G18" s="1397">
        <v>209182.99999998396</v>
      </c>
      <c r="H18" s="1397">
        <v>199444.54523790494</v>
      </c>
      <c r="I18" s="1397">
        <v>9287.1505178488205</v>
      </c>
      <c r="J18" s="1397">
        <v>451.30424423311143</v>
      </c>
      <c r="K18" s="1397">
        <v>193611.00000001141</v>
      </c>
      <c r="L18" s="1397">
        <v>186615.22003539948</v>
      </c>
      <c r="M18" s="1397">
        <v>6743.0294700565209</v>
      </c>
      <c r="N18" s="1397">
        <v>252.75049455389248</v>
      </c>
      <c r="O18" s="1292"/>
      <c r="Q18" s="1288"/>
    </row>
    <row r="19" spans="1:18" ht="19.5" customHeight="1">
      <c r="A19" s="165"/>
      <c r="B19" s="167"/>
      <c r="C19" s="972"/>
      <c r="D19" s="1398" t="s">
        <v>539</v>
      </c>
      <c r="E19" s="1285"/>
      <c r="F19" s="1285"/>
      <c r="G19" s="1399">
        <v>92.687607487152349</v>
      </c>
      <c r="H19" s="1399">
        <v>92.687607487152349</v>
      </c>
      <c r="I19" s="1399">
        <v>0</v>
      </c>
      <c r="J19" s="1399">
        <v>0</v>
      </c>
      <c r="K19" s="1399">
        <v>70.596098309791714</v>
      </c>
      <c r="L19" s="1399">
        <v>70.596098309791714</v>
      </c>
      <c r="M19" s="1399">
        <v>0</v>
      </c>
      <c r="N19" s="1399">
        <v>0</v>
      </c>
      <c r="O19" s="1286"/>
      <c r="P19" s="1287"/>
      <c r="Q19" s="1288"/>
    </row>
    <row r="20" spans="1:18" ht="19.5" customHeight="1">
      <c r="A20" s="165"/>
      <c r="B20" s="167"/>
      <c r="C20" s="972"/>
      <c r="D20" s="1398" t="s">
        <v>540</v>
      </c>
      <c r="E20" s="1285"/>
      <c r="F20" s="1285"/>
      <c r="G20" s="1399">
        <v>414.11585691116932</v>
      </c>
      <c r="H20" s="1399">
        <v>409.10541849780816</v>
      </c>
      <c r="I20" s="1399">
        <v>5.010438413361169</v>
      </c>
      <c r="J20" s="1399">
        <v>0</v>
      </c>
      <c r="K20" s="1399">
        <v>192.95183536636094</v>
      </c>
      <c r="L20" s="1399">
        <v>186.95183536636094</v>
      </c>
      <c r="M20" s="1399">
        <v>6</v>
      </c>
      <c r="N20" s="1399">
        <v>0</v>
      </c>
      <c r="O20" s="1286"/>
      <c r="P20" s="1294"/>
      <c r="Q20" s="1288"/>
      <c r="R20" s="1400"/>
    </row>
    <row r="21" spans="1:18" ht="19.5" customHeight="1">
      <c r="A21" s="165"/>
      <c r="B21" s="167"/>
      <c r="C21" s="972"/>
      <c r="D21" s="1398" t="s">
        <v>541</v>
      </c>
      <c r="E21" s="1285"/>
      <c r="F21" s="1285"/>
      <c r="G21" s="1399">
        <v>2178.8804019141116</v>
      </c>
      <c r="H21" s="1399">
        <v>2144.3055335989943</v>
      </c>
      <c r="I21" s="1399">
        <v>34.574868315118074</v>
      </c>
      <c r="J21" s="1399">
        <v>0</v>
      </c>
      <c r="K21" s="1399">
        <v>2884.8136862607744</v>
      </c>
      <c r="L21" s="1399">
        <v>2833.01317583632</v>
      </c>
      <c r="M21" s="1399">
        <v>47.528550964995013</v>
      </c>
      <c r="N21" s="1399">
        <v>4.2719594594594597</v>
      </c>
      <c r="O21" s="1286"/>
      <c r="P21" s="1294"/>
      <c r="Q21" s="1288"/>
    </row>
    <row r="22" spans="1:18" ht="19.5" customHeight="1">
      <c r="A22" s="165"/>
      <c r="B22" s="167"/>
      <c r="C22" s="972"/>
      <c r="D22" s="1398" t="s">
        <v>542</v>
      </c>
      <c r="E22" s="1285"/>
      <c r="F22" s="1285"/>
      <c r="G22" s="1399">
        <v>1030.7839897176739</v>
      </c>
      <c r="H22" s="1399">
        <v>1016.1775057159801</v>
      </c>
      <c r="I22" s="1399">
        <v>14.606484001693582</v>
      </c>
      <c r="J22" s="1399">
        <v>0</v>
      </c>
      <c r="K22" s="1399">
        <v>899.71321493388359</v>
      </c>
      <c r="L22" s="1399">
        <v>874.25489454284207</v>
      </c>
      <c r="M22" s="1399">
        <v>21.257009529618227</v>
      </c>
      <c r="N22" s="1399">
        <v>4.2013108614232211</v>
      </c>
      <c r="O22" s="1286"/>
      <c r="P22" s="1294"/>
      <c r="Q22" s="1288"/>
    </row>
    <row r="23" spans="1:18" ht="19.5" customHeight="1">
      <c r="A23" s="165"/>
      <c r="B23" s="167"/>
      <c r="C23" s="972"/>
      <c r="D23" s="1398" t="s">
        <v>543</v>
      </c>
      <c r="E23" s="1285"/>
      <c r="F23" s="1285"/>
      <c r="G23" s="1399">
        <v>2937.3835919802782</v>
      </c>
      <c r="H23" s="1399">
        <v>2889.186805403117</v>
      </c>
      <c r="I23" s="1399">
        <v>48.196786577161362</v>
      </c>
      <c r="J23" s="1399">
        <v>0</v>
      </c>
      <c r="K23" s="1399">
        <v>3338.0117073450679</v>
      </c>
      <c r="L23" s="1399">
        <v>3277.4403001810797</v>
      </c>
      <c r="M23" s="1399">
        <v>60.571407163988859</v>
      </c>
      <c r="N23" s="1399">
        <v>0</v>
      </c>
      <c r="O23" s="1286"/>
      <c r="P23" s="1294"/>
      <c r="Q23" s="1288"/>
    </row>
    <row r="24" spans="1:18" ht="19.5" customHeight="1">
      <c r="A24" s="165"/>
      <c r="B24" s="167"/>
      <c r="C24" s="972"/>
      <c r="D24" s="1398" t="s">
        <v>544</v>
      </c>
      <c r="E24" s="1285"/>
      <c r="F24" s="1285"/>
      <c r="G24" s="1399">
        <v>833.04393501295112</v>
      </c>
      <c r="H24" s="1399">
        <v>801.95158662719871</v>
      </c>
      <c r="I24" s="1399">
        <v>31.092348385752537</v>
      </c>
      <c r="J24" s="1399">
        <v>0</v>
      </c>
      <c r="K24" s="1399">
        <v>846.68378434145495</v>
      </c>
      <c r="L24" s="1399">
        <v>824.52201480258248</v>
      </c>
      <c r="M24" s="1399">
        <v>22.161769538872342</v>
      </c>
      <c r="N24" s="1399">
        <v>0</v>
      </c>
      <c r="O24" s="1286"/>
      <c r="P24" s="1294"/>
      <c r="Q24" s="1288"/>
    </row>
    <row r="25" spans="1:18" ht="19.5" customHeight="1">
      <c r="A25" s="165"/>
      <c r="B25" s="167"/>
      <c r="C25" s="972"/>
      <c r="D25" s="1398" t="s">
        <v>545</v>
      </c>
      <c r="E25" s="1285"/>
      <c r="F25" s="1285"/>
      <c r="G25" s="1399">
        <v>380.4258950627551</v>
      </c>
      <c r="H25" s="1399">
        <v>378.4258950627551</v>
      </c>
      <c r="I25" s="1399">
        <v>2</v>
      </c>
      <c r="J25" s="1399">
        <v>0</v>
      </c>
      <c r="K25" s="1399">
        <v>433.0582923230898</v>
      </c>
      <c r="L25" s="1399">
        <v>425.19031479499989</v>
      </c>
      <c r="M25" s="1399">
        <v>7.867977528089888</v>
      </c>
      <c r="N25" s="1399">
        <v>0</v>
      </c>
      <c r="O25" s="1286"/>
      <c r="P25" s="1294"/>
      <c r="Q25" s="1288"/>
    </row>
    <row r="26" spans="1:18" ht="19.5" customHeight="1">
      <c r="A26" s="165"/>
      <c r="B26" s="167"/>
      <c r="C26" s="972"/>
      <c r="D26" s="1398" t="s">
        <v>546</v>
      </c>
      <c r="E26" s="1285"/>
      <c r="F26" s="1285"/>
      <c r="G26" s="1399">
        <v>6131.1782275096957</v>
      </c>
      <c r="H26" s="1399">
        <v>6028.5906873175154</v>
      </c>
      <c r="I26" s="1399">
        <v>98.437257706308372</v>
      </c>
      <c r="J26" s="1399">
        <v>4.1502824858757066</v>
      </c>
      <c r="K26" s="1399">
        <v>6370.5131591012341</v>
      </c>
      <c r="L26" s="1399">
        <v>6290.2151717201077</v>
      </c>
      <c r="M26" s="1399">
        <v>72.315136832557712</v>
      </c>
      <c r="N26" s="1399">
        <v>7.9828505485683703</v>
      </c>
      <c r="O26" s="1286"/>
      <c r="P26" s="1294"/>
      <c r="Q26" s="1288"/>
    </row>
    <row r="27" spans="1:18" ht="19.5" customHeight="1">
      <c r="A27" s="165"/>
      <c r="B27" s="167"/>
      <c r="C27" s="972"/>
      <c r="D27" s="1398" t="s">
        <v>547</v>
      </c>
      <c r="E27" s="1285"/>
      <c r="F27" s="1285"/>
      <c r="G27" s="1399">
        <v>432.33072390365209</v>
      </c>
      <c r="H27" s="1399">
        <v>432.33072390365209</v>
      </c>
      <c r="I27" s="1399">
        <v>0</v>
      </c>
      <c r="J27" s="1399">
        <v>0</v>
      </c>
      <c r="K27" s="1399">
        <v>444.75714957191946</v>
      </c>
      <c r="L27" s="1399">
        <v>436.47789564521781</v>
      </c>
      <c r="M27" s="1399">
        <v>8.2792539267015712</v>
      </c>
      <c r="N27" s="1399">
        <v>0</v>
      </c>
      <c r="O27" s="1286"/>
      <c r="P27" s="1294"/>
      <c r="Q27" s="1288"/>
    </row>
    <row r="28" spans="1:18" ht="19.5" customHeight="1">
      <c r="A28" s="165"/>
      <c r="B28" s="167"/>
      <c r="C28" s="972"/>
      <c r="D28" s="1398" t="s">
        <v>548</v>
      </c>
      <c r="E28" s="1285"/>
      <c r="F28" s="1285"/>
      <c r="G28" s="1399">
        <v>1907.2237177574541</v>
      </c>
      <c r="H28" s="1399">
        <v>1878.148469859676</v>
      </c>
      <c r="I28" s="1399">
        <v>24.061261883792085</v>
      </c>
      <c r="J28" s="1399">
        <v>5.0139860139860142</v>
      </c>
      <c r="K28" s="1399">
        <v>1631.9154205183106</v>
      </c>
      <c r="L28" s="1399">
        <v>1620.1993033021931</v>
      </c>
      <c r="M28" s="1399">
        <v>11.716117216117215</v>
      </c>
      <c r="N28" s="1399">
        <v>0</v>
      </c>
      <c r="O28" s="1286"/>
      <c r="P28" s="1294"/>
      <c r="Q28" s="1288"/>
    </row>
    <row r="29" spans="1:18" ht="19.5" customHeight="1">
      <c r="A29" s="165"/>
      <c r="B29" s="167"/>
      <c r="C29" s="972"/>
      <c r="D29" s="1398" t="s">
        <v>549</v>
      </c>
      <c r="E29" s="1285"/>
      <c r="F29" s="1285"/>
      <c r="G29" s="1399">
        <v>1211.4314469199296</v>
      </c>
      <c r="H29" s="1399">
        <v>932.23698594443783</v>
      </c>
      <c r="I29" s="1399">
        <v>273.30966834876421</v>
      </c>
      <c r="J29" s="1399">
        <v>5.8847926267281103</v>
      </c>
      <c r="K29" s="1399">
        <v>1171.3677163363259</v>
      </c>
      <c r="L29" s="1399">
        <v>887.62221311970961</v>
      </c>
      <c r="M29" s="1399">
        <v>256.20468810062727</v>
      </c>
      <c r="N29" s="1399">
        <v>27.540815115989389</v>
      </c>
      <c r="O29" s="1286"/>
      <c r="P29" s="1294"/>
      <c r="Q29" s="1288"/>
    </row>
    <row r="30" spans="1:18" ht="19.5" customHeight="1">
      <c r="A30" s="165"/>
      <c r="B30" s="167"/>
      <c r="C30" s="972"/>
      <c r="D30" s="1398" t="s">
        <v>550</v>
      </c>
      <c r="E30" s="1285"/>
      <c r="F30" s="1285"/>
      <c r="G30" s="1399">
        <v>3008.8146322192506</v>
      </c>
      <c r="H30" s="1399">
        <v>2975.9374512914233</v>
      </c>
      <c r="I30" s="1399">
        <v>32.877180927827453</v>
      </c>
      <c r="J30" s="1399">
        <v>0</v>
      </c>
      <c r="K30" s="1399">
        <v>3208.7328542852197</v>
      </c>
      <c r="L30" s="1399">
        <v>3168.7995714756544</v>
      </c>
      <c r="M30" s="1399">
        <v>39.933282809564531</v>
      </c>
      <c r="N30" s="1399">
        <v>0</v>
      </c>
      <c r="O30" s="1286"/>
      <c r="P30" s="1294"/>
      <c r="Q30" s="1288"/>
    </row>
    <row r="31" spans="1:18" ht="19.5" customHeight="1">
      <c r="A31" s="165"/>
      <c r="B31" s="167"/>
      <c r="C31" s="972"/>
      <c r="D31" s="1398" t="s">
        <v>551</v>
      </c>
      <c r="E31" s="1285"/>
      <c r="F31" s="1285"/>
      <c r="G31" s="1399">
        <v>726.73885917740245</v>
      </c>
      <c r="H31" s="1399">
        <v>720.96222848758543</v>
      </c>
      <c r="I31" s="1399">
        <v>5.7766306898169875</v>
      </c>
      <c r="J31" s="1399">
        <v>0</v>
      </c>
      <c r="K31" s="1399">
        <v>700.81167806042356</v>
      </c>
      <c r="L31" s="1399">
        <v>688.20204410317717</v>
      </c>
      <c r="M31" s="1399">
        <v>12.609633957246317</v>
      </c>
      <c r="N31" s="1399">
        <v>0</v>
      </c>
      <c r="O31" s="1286"/>
      <c r="P31" s="1294"/>
      <c r="Q31" s="1288"/>
    </row>
    <row r="32" spans="1:18" ht="19.5" customHeight="1">
      <c r="A32" s="165"/>
      <c r="B32" s="167"/>
      <c r="C32" s="972"/>
      <c r="D32" s="1398" t="s">
        <v>552</v>
      </c>
      <c r="E32" s="1285"/>
      <c r="F32" s="1285"/>
      <c r="G32" s="1399">
        <v>9877.0002063588236</v>
      </c>
      <c r="H32" s="1399">
        <v>9202.8860822983625</v>
      </c>
      <c r="I32" s="1399">
        <v>667.44770449041118</v>
      </c>
      <c r="J32" s="1399">
        <v>6.6664195700518905</v>
      </c>
      <c r="K32" s="1399">
        <v>10216.451673889072</v>
      </c>
      <c r="L32" s="1399">
        <v>9799.2684829344016</v>
      </c>
      <c r="M32" s="1399">
        <v>403.18898232694971</v>
      </c>
      <c r="N32" s="1399">
        <v>13.994208627729961</v>
      </c>
      <c r="O32" s="1286"/>
      <c r="P32" s="1294"/>
      <c r="Q32" s="1288"/>
    </row>
    <row r="33" spans="1:17" ht="19.5" customHeight="1">
      <c r="A33" s="165"/>
      <c r="B33" s="167"/>
      <c r="C33" s="972"/>
      <c r="D33" s="1398" t="s">
        <v>553</v>
      </c>
      <c r="E33" s="1285"/>
      <c r="F33" s="1285"/>
      <c r="G33" s="1399">
        <v>13958.849616313917</v>
      </c>
      <c r="H33" s="1399">
        <v>13496.846511651349</v>
      </c>
      <c r="I33" s="1399">
        <v>451.91024939595297</v>
      </c>
      <c r="J33" s="1399">
        <v>10.092855266614132</v>
      </c>
      <c r="K33" s="1399">
        <v>16324.038634878483</v>
      </c>
      <c r="L33" s="1399">
        <v>15851.274337411101</v>
      </c>
      <c r="M33" s="1399">
        <v>460.08695721902996</v>
      </c>
      <c r="N33" s="1399">
        <v>12.677340248361581</v>
      </c>
      <c r="O33" s="1286"/>
      <c r="P33" s="1294"/>
      <c r="Q33" s="1288"/>
    </row>
    <row r="34" spans="1:17" ht="19.5" customHeight="1">
      <c r="A34" s="165"/>
      <c r="B34" s="167"/>
      <c r="C34" s="972"/>
      <c r="D34" s="1398" t="s">
        <v>554</v>
      </c>
      <c r="E34" s="1285"/>
      <c r="F34" s="1285"/>
      <c r="G34" s="1399">
        <v>5186.9865437605858</v>
      </c>
      <c r="H34" s="1399">
        <v>4687.8018151212427</v>
      </c>
      <c r="I34" s="1399">
        <v>466.64330545486092</v>
      </c>
      <c r="J34" s="1399">
        <v>32.541423184488863</v>
      </c>
      <c r="K34" s="1399">
        <v>4480.3721954981047</v>
      </c>
      <c r="L34" s="1399">
        <v>4153.3141936649135</v>
      </c>
      <c r="M34" s="1399">
        <v>313.86717559432333</v>
      </c>
      <c r="N34" s="1399">
        <v>13.190826238869633</v>
      </c>
      <c r="O34" s="1286"/>
      <c r="P34" s="1294"/>
      <c r="Q34" s="1288"/>
    </row>
    <row r="35" spans="1:17" ht="19.5" customHeight="1">
      <c r="A35" s="165"/>
      <c r="B35" s="167"/>
      <c r="C35" s="972"/>
      <c r="D35" s="1398" t="s">
        <v>555</v>
      </c>
      <c r="E35" s="1285"/>
      <c r="F35" s="1285"/>
      <c r="G35" s="1399">
        <v>2897.1222299613733</v>
      </c>
      <c r="H35" s="1399">
        <v>2767.3731507980501</v>
      </c>
      <c r="I35" s="1399">
        <v>120.82353482519309</v>
      </c>
      <c r="J35" s="1399">
        <v>8.9255443381300381</v>
      </c>
      <c r="K35" s="1399">
        <v>2254.0969146491143</v>
      </c>
      <c r="L35" s="1399">
        <v>2178.9902064883181</v>
      </c>
      <c r="M35" s="1399">
        <v>67.439402423686957</v>
      </c>
      <c r="N35" s="1399">
        <v>7.6673057371096593</v>
      </c>
      <c r="O35" s="1286"/>
      <c r="P35" s="1294"/>
      <c r="Q35" s="1288"/>
    </row>
    <row r="36" spans="1:17" ht="19.5" customHeight="1">
      <c r="A36" s="165"/>
      <c r="B36" s="167"/>
      <c r="C36" s="972"/>
      <c r="D36" s="1398" t="s">
        <v>556</v>
      </c>
      <c r="E36" s="1285"/>
      <c r="F36" s="1285"/>
      <c r="G36" s="1399">
        <v>29180.360078694157</v>
      </c>
      <c r="H36" s="1399">
        <v>28012.834562347962</v>
      </c>
      <c r="I36" s="1399">
        <v>1111.595945816214</v>
      </c>
      <c r="J36" s="1399">
        <v>55.92957053003051</v>
      </c>
      <c r="K36" s="1399">
        <v>20987.257872705577</v>
      </c>
      <c r="L36" s="1399">
        <v>20220.980107610241</v>
      </c>
      <c r="M36" s="1399">
        <v>742.80646414185298</v>
      </c>
      <c r="N36" s="1399">
        <v>23.471300953466098</v>
      </c>
      <c r="O36" s="1286"/>
      <c r="P36" s="1294"/>
      <c r="Q36" s="1288"/>
    </row>
    <row r="37" spans="1:17" ht="19.5" customHeight="1">
      <c r="A37" s="165"/>
      <c r="B37" s="167"/>
      <c r="C37" s="972"/>
      <c r="D37" s="1398" t="s">
        <v>557</v>
      </c>
      <c r="E37" s="1285"/>
      <c r="F37" s="1285"/>
      <c r="G37" s="1399">
        <v>26980.197899130959</v>
      </c>
      <c r="H37" s="1399">
        <v>25940.68974288736</v>
      </c>
      <c r="I37" s="1399">
        <v>1004.646069846691</v>
      </c>
      <c r="J37" s="1399">
        <v>34.862086396976089</v>
      </c>
      <c r="K37" s="1399">
        <v>23654.318394367758</v>
      </c>
      <c r="L37" s="1399">
        <v>22915.199578324238</v>
      </c>
      <c r="M37" s="1399">
        <v>721.15061320843722</v>
      </c>
      <c r="N37" s="1399">
        <v>17.968202835080554</v>
      </c>
      <c r="O37" s="1286"/>
      <c r="P37" s="1294"/>
      <c r="Q37" s="1288"/>
    </row>
    <row r="38" spans="1:17" ht="19.5" customHeight="1">
      <c r="A38" s="165"/>
      <c r="B38" s="167"/>
      <c r="C38" s="972"/>
      <c r="D38" s="1398" t="s">
        <v>558</v>
      </c>
      <c r="E38" s="1285"/>
      <c r="F38" s="1285"/>
      <c r="G38" s="1399">
        <v>1476.715939469326</v>
      </c>
      <c r="H38" s="1399">
        <v>1435.747061314258</v>
      </c>
      <c r="I38" s="1399">
        <v>40.968878155067692</v>
      </c>
      <c r="J38" s="1399">
        <v>0</v>
      </c>
      <c r="K38" s="1399">
        <v>1266.0055901071898</v>
      </c>
      <c r="L38" s="1399">
        <v>1237.4751629458244</v>
      </c>
      <c r="M38" s="1399">
        <v>28.530427161365864</v>
      </c>
      <c r="N38" s="1399">
        <v>0</v>
      </c>
      <c r="O38" s="1286"/>
      <c r="P38" s="1294"/>
      <c r="Q38" s="1288"/>
    </row>
    <row r="39" spans="1:17" ht="19.5" customHeight="1">
      <c r="A39" s="165"/>
      <c r="B39" s="167"/>
      <c r="C39" s="972"/>
      <c r="D39" s="1398" t="s">
        <v>559</v>
      </c>
      <c r="E39" s="1285"/>
      <c r="F39" s="1285"/>
      <c r="G39" s="1399">
        <v>5657.1019599787633</v>
      </c>
      <c r="H39" s="1399">
        <v>5495.7758954643405</v>
      </c>
      <c r="I39" s="1399">
        <v>146.75889200657667</v>
      </c>
      <c r="J39" s="1399">
        <v>14.567172507848895</v>
      </c>
      <c r="K39" s="1399">
        <v>4784.5928777136523</v>
      </c>
      <c r="L39" s="1399">
        <v>4669.2879279795434</v>
      </c>
      <c r="M39" s="1399">
        <v>115.30494973411216</v>
      </c>
      <c r="N39" s="1399">
        <v>0</v>
      </c>
      <c r="O39" s="1286"/>
      <c r="P39" s="1294"/>
      <c r="Q39" s="1288"/>
    </row>
    <row r="40" spans="1:17" ht="19.5" customHeight="1">
      <c r="A40" s="165"/>
      <c r="B40" s="167"/>
      <c r="C40" s="972"/>
      <c r="D40" s="1398" t="s">
        <v>560</v>
      </c>
      <c r="E40" s="1285"/>
      <c r="F40" s="1285"/>
      <c r="G40" s="1399">
        <v>10377.512488732325</v>
      </c>
      <c r="H40" s="1399">
        <v>9982.3657985852369</v>
      </c>
      <c r="I40" s="1399">
        <v>395.14669014707891</v>
      </c>
      <c r="J40" s="1399">
        <v>0</v>
      </c>
      <c r="K40" s="1399">
        <v>11141.687843477092</v>
      </c>
      <c r="L40" s="1399">
        <v>10892.325695521546</v>
      </c>
      <c r="M40" s="1399">
        <v>245.09018849609427</v>
      </c>
      <c r="N40" s="1399">
        <v>4.2719594594594597</v>
      </c>
      <c r="O40" s="1286"/>
      <c r="P40" s="1294"/>
      <c r="Q40" s="1288"/>
    </row>
    <row r="41" spans="1:17" ht="19.5" customHeight="1">
      <c r="A41" s="165"/>
      <c r="B41" s="167"/>
      <c r="C41" s="972"/>
      <c r="D41" s="1398" t="s">
        <v>561</v>
      </c>
      <c r="E41" s="1285"/>
      <c r="F41" s="1285"/>
      <c r="G41" s="1399">
        <v>1304.2110404594471</v>
      </c>
      <c r="H41" s="1399">
        <v>1264.8227998256191</v>
      </c>
      <c r="I41" s="1399">
        <v>39.388240633827792</v>
      </c>
      <c r="J41" s="1399">
        <v>0</v>
      </c>
      <c r="K41" s="1399">
        <v>917.42239308654382</v>
      </c>
      <c r="L41" s="1399">
        <v>864.03598180710196</v>
      </c>
      <c r="M41" s="1399">
        <v>53.386411279441653</v>
      </c>
      <c r="N41" s="1399">
        <v>0</v>
      </c>
      <c r="O41" s="1286"/>
      <c r="P41" s="1294"/>
      <c r="Q41" s="1288"/>
    </row>
    <row r="42" spans="1:17" ht="19.5" customHeight="1">
      <c r="A42" s="165"/>
      <c r="B42" s="167"/>
      <c r="C42" s="972"/>
      <c r="D42" s="1398" t="s">
        <v>562</v>
      </c>
      <c r="E42" s="1285"/>
      <c r="F42" s="1285"/>
      <c r="G42" s="1399">
        <v>13399.773744209297</v>
      </c>
      <c r="H42" s="1399">
        <v>12930.187270724333</v>
      </c>
      <c r="I42" s="1399">
        <v>458.55875757306814</v>
      </c>
      <c r="J42" s="1399">
        <v>11.027715911902995</v>
      </c>
      <c r="K42" s="1399">
        <v>11885.656460376842</v>
      </c>
      <c r="L42" s="1399">
        <v>11566.600356921481</v>
      </c>
      <c r="M42" s="1399">
        <v>305.23661077576185</v>
      </c>
      <c r="N42" s="1399">
        <v>13.819492679605041</v>
      </c>
      <c r="O42" s="1286"/>
      <c r="P42" s="1294"/>
      <c r="Q42" s="1288"/>
    </row>
    <row r="43" spans="1:17" ht="19.5" customHeight="1">
      <c r="A43" s="165"/>
      <c r="B43" s="167"/>
      <c r="C43" s="972"/>
      <c r="D43" s="1398" t="s">
        <v>563</v>
      </c>
      <c r="E43" s="1285"/>
      <c r="F43" s="1285"/>
      <c r="G43" s="1399">
        <v>9241.4233164973884</v>
      </c>
      <c r="H43" s="1399">
        <v>8347.5344977946897</v>
      </c>
      <c r="I43" s="1399">
        <v>872.52265489565411</v>
      </c>
      <c r="J43" s="1399">
        <v>21.36616380704616</v>
      </c>
      <c r="K43" s="1399">
        <v>8071.4617489880175</v>
      </c>
      <c r="L43" s="1399">
        <v>7489.5609838972478</v>
      </c>
      <c r="M43" s="1399">
        <v>562.03582555523155</v>
      </c>
      <c r="N43" s="1399">
        <v>19.864939535542341</v>
      </c>
      <c r="O43" s="1286"/>
      <c r="P43" s="1294"/>
      <c r="Q43" s="1288"/>
    </row>
    <row r="44" spans="1:17" ht="19.5" customHeight="1">
      <c r="A44" s="165"/>
      <c r="B44" s="167"/>
      <c r="C44" s="972"/>
      <c r="D44" s="1398" t="s">
        <v>564</v>
      </c>
      <c r="E44" s="1285"/>
      <c r="F44" s="1285"/>
      <c r="G44" s="1399">
        <v>226.83961360182872</v>
      </c>
      <c r="H44" s="1399">
        <v>197.0799715967502</v>
      </c>
      <c r="I44" s="1399">
        <v>29.759642005078511</v>
      </c>
      <c r="J44" s="1399">
        <v>0</v>
      </c>
      <c r="K44" s="1399">
        <v>199.65825960308314</v>
      </c>
      <c r="L44" s="1399">
        <v>174.77091008863084</v>
      </c>
      <c r="M44" s="1399">
        <v>24.887349514452321</v>
      </c>
      <c r="N44" s="1399">
        <v>0</v>
      </c>
      <c r="O44" s="1286"/>
      <c r="P44" s="1294"/>
      <c r="Q44" s="1288"/>
    </row>
    <row r="45" spans="1:17" ht="19.5" customHeight="1">
      <c r="A45" s="165"/>
      <c r="B45" s="167"/>
      <c r="C45" s="972"/>
      <c r="D45" s="1398" t="s">
        <v>565</v>
      </c>
      <c r="E45" s="1285"/>
      <c r="F45" s="1285"/>
      <c r="G45" s="1399">
        <v>13528.152953117524</v>
      </c>
      <c r="H45" s="1399">
        <v>12422.640186473232</v>
      </c>
      <c r="I45" s="1399">
        <v>1068.0900156520354</v>
      </c>
      <c r="J45" s="1399">
        <v>37.422750992267211</v>
      </c>
      <c r="K45" s="1399">
        <v>12023.973654931584</v>
      </c>
      <c r="L45" s="1399">
        <v>11288.719734584862</v>
      </c>
      <c r="M45" s="1399">
        <v>694.60877692621875</v>
      </c>
      <c r="N45" s="1399">
        <v>40.645143420520427</v>
      </c>
      <c r="O45" s="1286"/>
      <c r="P45" s="1294"/>
      <c r="Q45" s="1288"/>
    </row>
    <row r="46" spans="1:17" ht="19.5" customHeight="1">
      <c r="A46" s="165"/>
      <c r="B46" s="167"/>
      <c r="C46" s="972"/>
      <c r="D46" s="1398" t="s">
        <v>566</v>
      </c>
      <c r="E46" s="1285"/>
      <c r="F46" s="1285"/>
      <c r="G46" s="1399">
        <v>6961.3996444303557</v>
      </c>
      <c r="H46" s="1399">
        <v>6612.0234410464773</v>
      </c>
      <c r="I46" s="1399">
        <v>213.05500444893732</v>
      </c>
      <c r="J46" s="1399">
        <v>136.32119893494234</v>
      </c>
      <c r="K46" s="1399">
        <v>5978.6962309094897</v>
      </c>
      <c r="L46" s="1399">
        <v>5771.698708599296</v>
      </c>
      <c r="M46" s="1399">
        <v>200.82124025891022</v>
      </c>
      <c r="N46" s="1399">
        <v>6.1762820512820511</v>
      </c>
      <c r="O46" s="1286"/>
      <c r="P46" s="1294"/>
      <c r="Q46" s="1288"/>
    </row>
    <row r="47" spans="1:17" s="1300" customFormat="1" ht="14.25" customHeight="1">
      <c r="A47" s="1295"/>
      <c r="B47" s="1296"/>
      <c r="C47" s="1675" t="s">
        <v>567</v>
      </c>
      <c r="D47" s="1675"/>
      <c r="E47" s="1675"/>
      <c r="F47" s="1675"/>
      <c r="G47" s="1675"/>
      <c r="H47" s="1675"/>
      <c r="I47" s="1675"/>
      <c r="J47" s="1675"/>
      <c r="K47" s="1675"/>
      <c r="L47" s="1401"/>
      <c r="M47" s="1401"/>
      <c r="N47" s="1402"/>
      <c r="O47" s="1297"/>
      <c r="P47" s="1298"/>
      <c r="Q47" s="1299"/>
    </row>
    <row r="48" spans="1:17" ht="13.5" customHeight="1">
      <c r="A48" s="167"/>
      <c r="B48" s="192"/>
      <c r="C48" s="1403" t="s">
        <v>568</v>
      </c>
      <c r="D48" s="183"/>
      <c r="E48" s="183"/>
      <c r="F48" s="1404" t="s">
        <v>569</v>
      </c>
      <c r="H48" s="183"/>
      <c r="I48" s="183"/>
      <c r="J48" s="183"/>
      <c r="K48" s="183"/>
      <c r="L48" s="183"/>
      <c r="M48" s="183"/>
      <c r="N48" s="1301"/>
      <c r="O48" s="1286"/>
      <c r="P48" s="1287"/>
      <c r="Q48" s="166"/>
    </row>
    <row r="49" spans="1:17" ht="13.5" customHeight="1">
      <c r="A49" s="165"/>
      <c r="B49" s="167"/>
      <c r="C49" s="167"/>
      <c r="D49" s="167"/>
      <c r="E49" s="167"/>
      <c r="F49" s="167"/>
      <c r="G49" s="167"/>
      <c r="H49" s="167"/>
      <c r="I49" s="167"/>
      <c r="J49" s="167"/>
      <c r="K49" s="167"/>
      <c r="L49" s="1628">
        <v>42125</v>
      </c>
      <c r="M49" s="1628"/>
      <c r="N49" s="1628"/>
      <c r="O49" s="310">
        <v>17</v>
      </c>
      <c r="P49" s="1302"/>
      <c r="Q49" s="166"/>
    </row>
    <row r="51" spans="1:17" ht="4.5" customHeight="1">
      <c r="O51" s="1303"/>
      <c r="P51" s="1303"/>
      <c r="Q51" s="166"/>
    </row>
    <row r="52" spans="1:17">
      <c r="O52" s="1304"/>
      <c r="P52" s="1304"/>
      <c r="Q52" s="166"/>
    </row>
  </sheetData>
  <mergeCells count="45">
    <mergeCell ref="L49:N49"/>
    <mergeCell ref="C14:N14"/>
    <mergeCell ref="C15:D16"/>
    <mergeCell ref="G16:J16"/>
    <mergeCell ref="K16:N16"/>
    <mergeCell ref="C18:D18"/>
    <mergeCell ref="C47:K47"/>
    <mergeCell ref="M12:N12"/>
    <mergeCell ref="C11:D11"/>
    <mergeCell ref="E11:F11"/>
    <mergeCell ref="G11:H11"/>
    <mergeCell ref="I11:J11"/>
    <mergeCell ref="K11:L11"/>
    <mergeCell ref="M11:N11"/>
    <mergeCell ref="C12:D12"/>
    <mergeCell ref="E12:F12"/>
    <mergeCell ref="G12:H12"/>
    <mergeCell ref="I12:J12"/>
    <mergeCell ref="K12:L12"/>
    <mergeCell ref="E9:F9"/>
    <mergeCell ref="G9:H9"/>
    <mergeCell ref="I9:J9"/>
    <mergeCell ref="K9:L9"/>
    <mergeCell ref="M9:N9"/>
    <mergeCell ref="E10:F10"/>
    <mergeCell ref="G10:H10"/>
    <mergeCell ref="I10:J10"/>
    <mergeCell ref="K10:L10"/>
    <mergeCell ref="M10:N10"/>
    <mergeCell ref="M8:N8"/>
    <mergeCell ref="B1:E1"/>
    <mergeCell ref="B2:D2"/>
    <mergeCell ref="G2:M2"/>
    <mergeCell ref="C4:N4"/>
    <mergeCell ref="C5:D6"/>
    <mergeCell ref="E6:F6"/>
    <mergeCell ref="G6:H6"/>
    <mergeCell ref="I6:J6"/>
    <mergeCell ref="K6:L6"/>
    <mergeCell ref="M6:N6"/>
    <mergeCell ref="C8:D8"/>
    <mergeCell ref="E8:F8"/>
    <mergeCell ref="G8:H8"/>
    <mergeCell ref="I8:J8"/>
    <mergeCell ref="K8:L8"/>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sheetPr codeName="Folha16">
    <tabColor theme="3"/>
  </sheetPr>
  <dimension ref="A1:CT84"/>
  <sheetViews>
    <sheetView zoomScaleNormal="100" workbookViewId="0"/>
  </sheetViews>
  <sheetFormatPr defaultRowHeight="12.75"/>
  <cols>
    <col min="1" max="1" width="1" style="469" customWidth="1"/>
    <col min="2" max="2" width="2.5703125" style="469" customWidth="1"/>
    <col min="3" max="3" width="2" style="469" customWidth="1"/>
    <col min="4" max="4" width="13.28515625" style="469" customWidth="1"/>
    <col min="5" max="5" width="6.28515625" style="469" customWidth="1"/>
    <col min="6" max="8" width="7.140625" style="469" customWidth="1"/>
    <col min="9" max="9" width="6.42578125" style="469" customWidth="1"/>
    <col min="10" max="10" width="6.5703125" style="469" customWidth="1"/>
    <col min="11" max="11" width="7.7109375" style="469" customWidth="1"/>
    <col min="12" max="12" width="28.42578125" style="469" customWidth="1"/>
    <col min="13" max="13" width="2.5703125" style="469" customWidth="1"/>
    <col min="14" max="14" width="1" style="469" customWidth="1"/>
    <col min="15" max="29" width="9.140625" style="469"/>
    <col min="30" max="30" width="15.140625" style="469" customWidth="1"/>
    <col min="31" max="34" width="6.42578125" style="469" customWidth="1"/>
    <col min="35" max="36" width="2.140625" style="469" customWidth="1"/>
    <col min="37" max="38" width="6.42578125" style="469" customWidth="1"/>
    <col min="39" max="39" width="15.140625" style="469" customWidth="1"/>
    <col min="40" max="41" width="6.42578125" style="469" customWidth="1"/>
    <col min="42" max="16384" width="9.140625" style="469"/>
  </cols>
  <sheetData>
    <row r="1" spans="1:56" ht="13.5" customHeight="1">
      <c r="A1" s="464"/>
      <c r="B1" s="468"/>
      <c r="C1" s="468"/>
      <c r="D1" s="468"/>
      <c r="E1" s="468"/>
      <c r="F1" s="465"/>
      <c r="G1" s="465"/>
      <c r="H1" s="465"/>
      <c r="I1" s="465"/>
      <c r="J1" s="465"/>
      <c r="K1" s="465"/>
      <c r="L1" s="1587" t="s">
        <v>356</v>
      </c>
      <c r="M1" s="1587"/>
      <c r="N1" s="464"/>
    </row>
    <row r="2" spans="1:56" ht="6" customHeight="1">
      <c r="A2" s="464"/>
      <c r="B2" s="1687"/>
      <c r="C2" s="1688"/>
      <c r="D2" s="1688"/>
      <c r="E2" s="593"/>
      <c r="F2" s="593"/>
      <c r="G2" s="593"/>
      <c r="H2" s="593"/>
      <c r="I2" s="593"/>
      <c r="J2" s="593"/>
      <c r="K2" s="593"/>
      <c r="L2" s="522"/>
      <c r="M2" s="474"/>
      <c r="N2" s="46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534"/>
      <c r="AO2" s="534"/>
      <c r="AP2" s="534"/>
      <c r="AQ2" s="534"/>
      <c r="AR2" s="534"/>
      <c r="AS2" s="534"/>
      <c r="AT2" s="534"/>
      <c r="AU2" s="534"/>
      <c r="AV2" s="534"/>
      <c r="AW2" s="534"/>
      <c r="AX2" s="534"/>
      <c r="AY2" s="534"/>
      <c r="AZ2" s="534"/>
      <c r="BA2" s="534"/>
      <c r="BB2" s="534"/>
      <c r="BC2" s="534"/>
      <c r="BD2" s="534"/>
    </row>
    <row r="3" spans="1:56" ht="11.25" customHeight="1" thickBot="1">
      <c r="A3" s="464"/>
      <c r="B3" s="535"/>
      <c r="C3" s="474"/>
      <c r="D3" s="474"/>
      <c r="E3" s="474"/>
      <c r="F3" s="474"/>
      <c r="G3" s="474"/>
      <c r="H3" s="474"/>
      <c r="I3" s="474"/>
      <c r="J3" s="474"/>
      <c r="K3" s="474"/>
      <c r="L3" s="648" t="s">
        <v>73</v>
      </c>
      <c r="M3" s="474"/>
      <c r="N3" s="46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534"/>
      <c r="AR3" s="534"/>
      <c r="AS3" s="534"/>
      <c r="AT3" s="534"/>
      <c r="AU3" s="534"/>
      <c r="AV3" s="534"/>
      <c r="AW3" s="534"/>
      <c r="AX3" s="534"/>
      <c r="AY3" s="534"/>
      <c r="AZ3" s="534"/>
      <c r="BA3" s="534"/>
      <c r="BB3" s="534"/>
      <c r="BC3" s="534"/>
      <c r="BD3" s="534"/>
    </row>
    <row r="4" spans="1:56" s="478" customFormat="1" ht="13.5" customHeight="1" thickBot="1">
      <c r="A4" s="476"/>
      <c r="B4" s="642"/>
      <c r="C4" s="1677" t="s">
        <v>134</v>
      </c>
      <c r="D4" s="1678"/>
      <c r="E4" s="1678"/>
      <c r="F4" s="1678"/>
      <c r="G4" s="1678"/>
      <c r="H4" s="1678"/>
      <c r="I4" s="1678"/>
      <c r="J4" s="1678"/>
      <c r="K4" s="1678"/>
      <c r="L4" s="1679"/>
      <c r="M4" s="474"/>
      <c r="N4" s="476"/>
      <c r="O4" s="712"/>
      <c r="P4" s="712"/>
      <c r="Q4" s="712"/>
      <c r="R4" s="712"/>
      <c r="S4" s="712"/>
      <c r="T4" s="712"/>
      <c r="U4" s="712"/>
      <c r="V4" s="712"/>
      <c r="W4" s="712"/>
      <c r="X4" s="712"/>
      <c r="Y4" s="712"/>
      <c r="Z4" s="712"/>
      <c r="AA4" s="712"/>
      <c r="AB4" s="712"/>
      <c r="AC4" s="712"/>
      <c r="AD4" s="826"/>
      <c r="AE4" s="826"/>
      <c r="AF4" s="826"/>
      <c r="AG4" s="826"/>
      <c r="AH4" s="826"/>
      <c r="AI4" s="826"/>
      <c r="AJ4" s="826"/>
      <c r="AK4" s="826"/>
      <c r="AL4" s="826"/>
      <c r="AM4" s="826"/>
      <c r="AN4" s="826"/>
      <c r="AO4" s="826"/>
      <c r="AP4" s="712"/>
      <c r="AQ4" s="712"/>
      <c r="AR4" s="712"/>
      <c r="AS4" s="712"/>
      <c r="AT4" s="712"/>
      <c r="AU4" s="712"/>
      <c r="AV4" s="712"/>
      <c r="AW4" s="712"/>
      <c r="AX4" s="712"/>
      <c r="AY4" s="712"/>
      <c r="AZ4" s="712"/>
      <c r="BA4" s="712"/>
      <c r="BB4" s="712"/>
      <c r="BC4" s="712"/>
      <c r="BD4" s="712"/>
    </row>
    <row r="5" spans="1:56" s="832" customFormat="1">
      <c r="B5" s="833"/>
      <c r="C5" s="1689" t="s">
        <v>135</v>
      </c>
      <c r="D5" s="1689"/>
      <c r="E5" s="652"/>
      <c r="F5" s="574"/>
      <c r="G5" s="574"/>
      <c r="H5" s="574"/>
      <c r="I5" s="574"/>
      <c r="J5" s="574"/>
      <c r="K5" s="574"/>
      <c r="L5" s="524"/>
      <c r="M5" s="524"/>
      <c r="N5" s="836"/>
      <c r="O5" s="834"/>
      <c r="P5" s="834"/>
      <c r="Q5" s="834"/>
      <c r="R5" s="834"/>
      <c r="S5" s="834"/>
      <c r="T5" s="834"/>
      <c r="U5" s="834"/>
      <c r="V5" s="834"/>
      <c r="W5" s="834"/>
      <c r="X5" s="834"/>
      <c r="Y5" s="834"/>
      <c r="Z5" s="834"/>
      <c r="AA5" s="834"/>
      <c r="AB5" s="834"/>
      <c r="AC5" s="834"/>
      <c r="AD5" s="835"/>
      <c r="AE5" s="835"/>
      <c r="AF5" s="835"/>
      <c r="AG5" s="835"/>
      <c r="AH5" s="835"/>
      <c r="AI5" s="835"/>
      <c r="AJ5" s="835"/>
      <c r="AK5" s="835"/>
      <c r="AL5" s="835"/>
      <c r="AM5" s="835"/>
      <c r="AO5" s="835"/>
      <c r="AP5" s="834"/>
      <c r="AQ5" s="834"/>
      <c r="AR5" s="834"/>
      <c r="AS5" s="834"/>
      <c r="AT5" s="834"/>
      <c r="AU5" s="834"/>
      <c r="AV5" s="834"/>
      <c r="AW5" s="834"/>
      <c r="AX5" s="834"/>
      <c r="AY5" s="834"/>
      <c r="AZ5" s="834"/>
      <c r="BA5" s="834"/>
      <c r="BB5" s="834"/>
      <c r="BC5" s="834"/>
      <c r="BD5" s="834"/>
    </row>
    <row r="6" spans="1:56" ht="13.5" customHeight="1">
      <c r="A6" s="464"/>
      <c r="B6" s="535"/>
      <c r="C6" s="1689"/>
      <c r="D6" s="1689"/>
      <c r="E6" s="1685">
        <v>2014</v>
      </c>
      <c r="F6" s="1685"/>
      <c r="G6" s="1686" t="s">
        <v>572</v>
      </c>
      <c r="H6" s="1685"/>
      <c r="I6" s="1685"/>
      <c r="J6" s="1685"/>
      <c r="K6" s="1690" t="str">
        <f xml:space="preserve"> CONCATENATE("valor médio de ",J7,G6)</f>
        <v>valor médio de abr.2015</v>
      </c>
      <c r="L6" s="574"/>
      <c r="M6" s="524"/>
      <c r="N6" s="647"/>
      <c r="O6" s="534"/>
      <c r="P6" s="534"/>
      <c r="Q6" s="534"/>
      <c r="R6" s="534"/>
      <c r="S6" s="534"/>
      <c r="T6" s="534"/>
      <c r="U6" s="534"/>
      <c r="V6" s="534"/>
      <c r="W6" s="534"/>
      <c r="X6" s="534"/>
      <c r="Y6" s="534"/>
      <c r="Z6" s="534"/>
      <c r="AA6" s="534"/>
      <c r="AB6" s="534"/>
      <c r="AC6" s="534"/>
      <c r="AD6" s="827"/>
      <c r="AE6" s="839" t="s">
        <v>371</v>
      </c>
      <c r="AF6" s="839"/>
      <c r="AG6" s="839" t="s">
        <v>372</v>
      </c>
      <c r="AH6" s="839"/>
      <c r="AI6" s="827"/>
      <c r="AJ6" s="827"/>
      <c r="AK6" s="827"/>
      <c r="AL6" s="827"/>
      <c r="AM6" s="827"/>
      <c r="AN6" s="840" t="str">
        <f>VLOOKUP(AI8,AJ8:AK9,2,FALSE)</f>
        <v>beneficiário</v>
      </c>
      <c r="AO6" s="839"/>
      <c r="AP6" s="534"/>
      <c r="AQ6" s="534"/>
      <c r="AR6" s="534"/>
      <c r="AS6" s="534"/>
      <c r="AT6" s="534"/>
      <c r="AU6" s="534"/>
      <c r="AV6" s="534"/>
      <c r="AW6" s="534"/>
      <c r="AX6" s="534"/>
      <c r="AY6" s="534"/>
      <c r="AZ6" s="534"/>
      <c r="BA6" s="534"/>
      <c r="BB6" s="534"/>
      <c r="BC6" s="534"/>
      <c r="BD6" s="534"/>
    </row>
    <row r="7" spans="1:56" ht="13.5" customHeight="1">
      <c r="A7" s="464"/>
      <c r="B7" s="535"/>
      <c r="C7" s="510"/>
      <c r="D7" s="510"/>
      <c r="E7" s="837" t="s">
        <v>95</v>
      </c>
      <c r="F7" s="837" t="s">
        <v>94</v>
      </c>
      <c r="G7" s="837" t="s">
        <v>93</v>
      </c>
      <c r="H7" s="837" t="s">
        <v>104</v>
      </c>
      <c r="I7" s="837" t="s">
        <v>103</v>
      </c>
      <c r="J7" s="837" t="s">
        <v>102</v>
      </c>
      <c r="K7" s="1691" t="e">
        <f xml:space="preserve"> CONCATENATE("valor médio de ",#REF!,#REF!)</f>
        <v>#REF!</v>
      </c>
      <c r="L7" s="524"/>
      <c r="M7" s="572"/>
      <c r="N7" s="647"/>
      <c r="O7" s="534"/>
      <c r="P7" s="534"/>
      <c r="Q7" s="534"/>
      <c r="R7" s="534"/>
      <c r="S7" s="534"/>
      <c r="T7" s="534"/>
      <c r="U7" s="534"/>
      <c r="V7" s="534"/>
      <c r="W7" s="534"/>
      <c r="X7" s="534"/>
      <c r="Y7" s="534"/>
      <c r="Z7" s="534"/>
      <c r="AA7" s="534"/>
      <c r="AB7" s="534"/>
      <c r="AC7" s="534"/>
      <c r="AD7" s="827"/>
      <c r="AE7" s="828" t="s">
        <v>373</v>
      </c>
      <c r="AF7" s="827" t="s">
        <v>68</v>
      </c>
      <c r="AG7" s="828" t="s">
        <v>373</v>
      </c>
      <c r="AH7" s="827" t="s">
        <v>68</v>
      </c>
      <c r="AI7" s="829"/>
      <c r="AJ7" s="827"/>
      <c r="AK7" s="827"/>
      <c r="AL7" s="827"/>
      <c r="AM7" s="827"/>
      <c r="AN7" s="828" t="s">
        <v>373</v>
      </c>
      <c r="AO7" s="827" t="s">
        <v>68</v>
      </c>
      <c r="AP7" s="534"/>
      <c r="AQ7" s="534"/>
      <c r="AR7" s="534"/>
      <c r="AS7" s="534"/>
      <c r="AT7" s="534"/>
      <c r="AU7" s="534"/>
      <c r="AV7" s="534"/>
      <c r="AW7" s="534"/>
      <c r="AX7" s="534"/>
      <c r="AY7" s="534"/>
      <c r="AZ7" s="534"/>
      <c r="BA7" s="534"/>
      <c r="BB7" s="534"/>
      <c r="BC7" s="534"/>
      <c r="BD7" s="534"/>
    </row>
    <row r="8" spans="1:56" s="765" customFormat="1">
      <c r="A8" s="761"/>
      <c r="B8" s="762"/>
      <c r="C8" s="763" t="s">
        <v>68</v>
      </c>
      <c r="D8" s="764"/>
      <c r="E8" s="440">
        <v>89916</v>
      </c>
      <c r="F8" s="440">
        <v>91333</v>
      </c>
      <c r="G8" s="440">
        <v>90600</v>
      </c>
      <c r="H8" s="440">
        <v>91045</v>
      </c>
      <c r="I8" s="440">
        <v>90403</v>
      </c>
      <c r="J8" s="440">
        <v>92807</v>
      </c>
      <c r="K8" s="841">
        <v>215.45815371177201</v>
      </c>
      <c r="L8" s="766"/>
      <c r="M8" s="767"/>
      <c r="N8" s="761"/>
      <c r="O8" s="882"/>
      <c r="P8" s="881"/>
      <c r="Q8" s="882"/>
      <c r="R8" s="882"/>
      <c r="S8" s="768"/>
      <c r="T8" s="768"/>
      <c r="U8" s="768"/>
      <c r="V8" s="768"/>
      <c r="W8" s="768"/>
      <c r="X8" s="768"/>
      <c r="Y8" s="768"/>
      <c r="Z8" s="768"/>
      <c r="AA8" s="768"/>
      <c r="AB8" s="768"/>
      <c r="AC8" s="768"/>
      <c r="AD8" s="826" t="str">
        <f>+C9</f>
        <v>Aveiro</v>
      </c>
      <c r="AE8" s="830">
        <f>+K9</f>
        <v>216.12</v>
      </c>
      <c r="AF8" s="830">
        <f>+$K$8</f>
        <v>215.45815371177201</v>
      </c>
      <c r="AG8" s="830">
        <f>+K46</f>
        <v>98.96</v>
      </c>
      <c r="AH8" s="830">
        <f t="shared" ref="AH8:AH27" si="0">+$K$45</f>
        <v>92.81</v>
      </c>
      <c r="AI8" s="826">
        <v>2</v>
      </c>
      <c r="AJ8" s="826">
        <v>1</v>
      </c>
      <c r="AK8" s="826" t="s">
        <v>371</v>
      </c>
      <c r="AL8" s="826"/>
      <c r="AM8" s="826" t="str">
        <f>+AD8</f>
        <v>Aveiro</v>
      </c>
      <c r="AN8" s="831">
        <f>INDEX($AD$7:$AH$27,MATCH($AM8,$AD$7:$AD$27,0),MATCH(AN$7,$AD$7:$AH$7,0)+2*($AI$8-1))</f>
        <v>98.96</v>
      </c>
      <c r="AO8" s="831">
        <f>INDEX($AD$7:$AH$27,MATCH($AM8,$AD$7:$AD$27,0),MATCH(AO$7,$AD$7:$AH$7,0)+2*($AI$8-1))</f>
        <v>92.81</v>
      </c>
      <c r="AP8" s="768"/>
      <c r="AQ8" s="768"/>
      <c r="AR8" s="768"/>
      <c r="AS8" s="768"/>
      <c r="AT8" s="768"/>
      <c r="AU8" s="768"/>
      <c r="AV8" s="768"/>
      <c r="AW8" s="768"/>
      <c r="AX8" s="768"/>
      <c r="AY8" s="768"/>
      <c r="AZ8" s="768"/>
      <c r="BA8" s="768"/>
      <c r="BB8" s="768"/>
      <c r="BC8" s="768"/>
      <c r="BD8" s="768"/>
    </row>
    <row r="9" spans="1:56">
      <c r="A9" s="464"/>
      <c r="B9" s="535"/>
      <c r="C9" s="128" t="s">
        <v>62</v>
      </c>
      <c r="D9" s="472"/>
      <c r="E9" s="390">
        <v>4605</v>
      </c>
      <c r="F9" s="390">
        <v>4654</v>
      </c>
      <c r="G9" s="390">
        <v>4584</v>
      </c>
      <c r="H9" s="390">
        <v>4750</v>
      </c>
      <c r="I9" s="390">
        <v>4713</v>
      </c>
      <c r="J9" s="390">
        <v>4815</v>
      </c>
      <c r="K9" s="842">
        <v>216.12</v>
      </c>
      <c r="L9" s="524"/>
      <c r="M9" s="572"/>
      <c r="N9" s="464"/>
      <c r="O9" s="534"/>
      <c r="P9" s="534"/>
      <c r="Q9" s="534"/>
      <c r="R9" s="534"/>
      <c r="S9" s="534"/>
      <c r="T9" s="534"/>
      <c r="U9" s="534"/>
      <c r="V9" s="534"/>
      <c r="W9" s="534"/>
      <c r="X9" s="534"/>
      <c r="Y9" s="534"/>
      <c r="Z9" s="534"/>
      <c r="AA9" s="534"/>
      <c r="AB9" s="534"/>
      <c r="AC9" s="534"/>
      <c r="AD9" s="826" t="str">
        <f t="shared" ref="AD9:AD26" si="1">+C10</f>
        <v>Beja</v>
      </c>
      <c r="AE9" s="830">
        <f t="shared" ref="AE9:AE26" si="2">+K10</f>
        <v>247.64</v>
      </c>
      <c r="AF9" s="830">
        <f t="shared" ref="AF9:AF27" si="3">+$K$8</f>
        <v>215.45815371177201</v>
      </c>
      <c r="AG9" s="830">
        <f t="shared" ref="AG9:AG26" si="4">+K47</f>
        <v>88.82</v>
      </c>
      <c r="AH9" s="830">
        <f t="shared" si="0"/>
        <v>92.81</v>
      </c>
      <c r="AI9" s="827"/>
      <c r="AJ9" s="827">
        <v>2</v>
      </c>
      <c r="AK9" s="827" t="s">
        <v>372</v>
      </c>
      <c r="AL9" s="827"/>
      <c r="AM9" s="826" t="str">
        <f t="shared" ref="AM9:AM27" si="5">+AD9</f>
        <v>Beja</v>
      </c>
      <c r="AN9" s="831">
        <f t="shared" ref="AN9:AO27" si="6">INDEX($AD$7:$AH$27,MATCH($AM9,$AD$7:$AD$27,0),MATCH(AN$7,$AD$7:$AH$7,0)+2*($AI$8-1))</f>
        <v>88.82</v>
      </c>
      <c r="AO9" s="831">
        <f t="shared" si="6"/>
        <v>92.81</v>
      </c>
      <c r="AP9" s="534"/>
      <c r="AQ9" s="768"/>
      <c r="AR9" s="534"/>
      <c r="AS9" s="534"/>
      <c r="AT9" s="534"/>
      <c r="AU9" s="534"/>
      <c r="AV9" s="534"/>
      <c r="AW9" s="534"/>
      <c r="AX9" s="534"/>
      <c r="AY9" s="534"/>
      <c r="AZ9" s="534"/>
      <c r="BA9" s="534"/>
      <c r="BB9" s="534"/>
      <c r="BC9" s="534"/>
      <c r="BD9" s="534"/>
    </row>
    <row r="10" spans="1:56">
      <c r="A10" s="464"/>
      <c r="B10" s="535"/>
      <c r="C10" s="128" t="s">
        <v>55</v>
      </c>
      <c r="D10" s="472"/>
      <c r="E10" s="390">
        <v>1463</v>
      </c>
      <c r="F10" s="390">
        <v>1499</v>
      </c>
      <c r="G10" s="390">
        <v>1471</v>
      </c>
      <c r="H10" s="390">
        <v>1510</v>
      </c>
      <c r="I10" s="390">
        <v>1545</v>
      </c>
      <c r="J10" s="390">
        <v>1560</v>
      </c>
      <c r="K10" s="842">
        <v>247.64</v>
      </c>
      <c r="L10" s="524"/>
      <c r="M10" s="572"/>
      <c r="N10" s="464"/>
      <c r="O10" s="534"/>
      <c r="P10" s="534"/>
      <c r="Q10" s="534"/>
      <c r="R10" s="534"/>
      <c r="S10" s="534"/>
      <c r="T10" s="534"/>
      <c r="U10" s="534"/>
      <c r="V10" s="534"/>
      <c r="W10" s="534"/>
      <c r="X10" s="534"/>
      <c r="Y10" s="534"/>
      <c r="Z10" s="534"/>
      <c r="AA10" s="534"/>
      <c r="AB10" s="534"/>
      <c r="AC10" s="534"/>
      <c r="AD10" s="826" t="str">
        <f t="shared" si="1"/>
        <v>Braga</v>
      </c>
      <c r="AE10" s="830">
        <f t="shared" si="2"/>
        <v>207.25</v>
      </c>
      <c r="AF10" s="830">
        <f t="shared" si="3"/>
        <v>215.45815371177201</v>
      </c>
      <c r="AG10" s="830">
        <f t="shared" si="4"/>
        <v>95.89</v>
      </c>
      <c r="AH10" s="830">
        <f t="shared" si="0"/>
        <v>92.81</v>
      </c>
      <c r="AI10" s="827"/>
      <c r="AJ10" s="827"/>
      <c r="AK10" s="827"/>
      <c r="AL10" s="827"/>
      <c r="AM10" s="826" t="str">
        <f t="shared" si="5"/>
        <v>Braga</v>
      </c>
      <c r="AN10" s="831">
        <f t="shared" si="6"/>
        <v>95.89</v>
      </c>
      <c r="AO10" s="831">
        <f t="shared" si="6"/>
        <v>92.81</v>
      </c>
      <c r="AP10" s="534"/>
      <c r="AQ10" s="768"/>
      <c r="AR10" s="534"/>
      <c r="AS10" s="534"/>
      <c r="AT10" s="534"/>
      <c r="AU10" s="534"/>
      <c r="AV10" s="534"/>
      <c r="AW10" s="534"/>
      <c r="AX10" s="534"/>
      <c r="AY10" s="534"/>
      <c r="AZ10" s="534"/>
      <c r="BA10" s="534"/>
      <c r="BB10" s="534"/>
      <c r="BC10" s="534"/>
      <c r="BD10" s="534"/>
    </row>
    <row r="11" spans="1:56">
      <c r="A11" s="464"/>
      <c r="B11" s="535"/>
      <c r="C11" s="128" t="s">
        <v>64</v>
      </c>
      <c r="D11" s="472"/>
      <c r="E11" s="390">
        <v>3291</v>
      </c>
      <c r="F11" s="390">
        <v>3272</v>
      </c>
      <c r="G11" s="390">
        <v>3237</v>
      </c>
      <c r="H11" s="390">
        <v>3242</v>
      </c>
      <c r="I11" s="390">
        <v>3254</v>
      </c>
      <c r="J11" s="390">
        <v>3338</v>
      </c>
      <c r="K11" s="842">
        <v>207.25</v>
      </c>
      <c r="L11" s="524"/>
      <c r="M11" s="572"/>
      <c r="N11" s="464"/>
      <c r="O11" s="534"/>
      <c r="P11" s="534"/>
      <c r="Q11" s="534"/>
      <c r="R11" s="534"/>
      <c r="S11" s="534"/>
      <c r="T11" s="534"/>
      <c r="U11" s="534"/>
      <c r="V11" s="534"/>
      <c r="W11" s="534"/>
      <c r="X11" s="534"/>
      <c r="Y11" s="534"/>
      <c r="Z11" s="534"/>
      <c r="AA11" s="534"/>
      <c r="AB11" s="534"/>
      <c r="AC11" s="534"/>
      <c r="AD11" s="826" t="str">
        <f t="shared" si="1"/>
        <v>Bragança</v>
      </c>
      <c r="AE11" s="830">
        <f t="shared" si="2"/>
        <v>220.75</v>
      </c>
      <c r="AF11" s="830">
        <f t="shared" si="3"/>
        <v>215.45815371177201</v>
      </c>
      <c r="AG11" s="830">
        <f t="shared" si="4"/>
        <v>99.06</v>
      </c>
      <c r="AH11" s="830">
        <f t="shared" si="0"/>
        <v>92.81</v>
      </c>
      <c r="AI11" s="827"/>
      <c r="AJ11" s="827"/>
      <c r="AK11" s="827"/>
      <c r="AL11" s="827"/>
      <c r="AM11" s="826" t="str">
        <f t="shared" si="5"/>
        <v>Bragança</v>
      </c>
      <c r="AN11" s="831">
        <f t="shared" si="6"/>
        <v>99.06</v>
      </c>
      <c r="AO11" s="831">
        <f t="shared" si="6"/>
        <v>92.81</v>
      </c>
      <c r="AP11" s="534"/>
      <c r="AQ11" s="768"/>
      <c r="AR11" s="534"/>
      <c r="AS11" s="534"/>
      <c r="AT11" s="534"/>
      <c r="AU11" s="534"/>
      <c r="AV11" s="534"/>
      <c r="AW11" s="534"/>
      <c r="AX11" s="534"/>
      <c r="AY11" s="534"/>
      <c r="AZ11" s="534"/>
      <c r="BA11" s="534"/>
      <c r="BB11" s="534"/>
      <c r="BC11" s="534"/>
      <c r="BD11" s="534"/>
    </row>
    <row r="12" spans="1:56">
      <c r="A12" s="464"/>
      <c r="B12" s="535"/>
      <c r="C12" s="128" t="s">
        <v>66</v>
      </c>
      <c r="D12" s="472"/>
      <c r="E12" s="390">
        <v>722</v>
      </c>
      <c r="F12" s="390">
        <v>712</v>
      </c>
      <c r="G12" s="390">
        <v>704</v>
      </c>
      <c r="H12" s="390">
        <v>717</v>
      </c>
      <c r="I12" s="390">
        <v>754</v>
      </c>
      <c r="J12" s="390">
        <v>779</v>
      </c>
      <c r="K12" s="842">
        <v>220.75</v>
      </c>
      <c r="L12" s="524"/>
      <c r="M12" s="572"/>
      <c r="N12" s="464"/>
      <c r="AD12" s="826" t="str">
        <f t="shared" si="1"/>
        <v>Castelo Branco</v>
      </c>
      <c r="AE12" s="830">
        <f t="shared" si="2"/>
        <v>210.72</v>
      </c>
      <c r="AF12" s="830">
        <f t="shared" si="3"/>
        <v>215.45815371177201</v>
      </c>
      <c r="AG12" s="830">
        <f t="shared" si="4"/>
        <v>90.84</v>
      </c>
      <c r="AH12" s="830">
        <f t="shared" si="0"/>
        <v>92.81</v>
      </c>
      <c r="AI12" s="829"/>
      <c r="AJ12" s="829"/>
      <c r="AK12" s="829"/>
      <c r="AL12" s="829"/>
      <c r="AM12" s="826" t="str">
        <f t="shared" si="5"/>
        <v>Castelo Branco</v>
      </c>
      <c r="AN12" s="831">
        <f t="shared" si="6"/>
        <v>90.84</v>
      </c>
      <c r="AO12" s="831">
        <f t="shared" si="6"/>
        <v>92.81</v>
      </c>
    </row>
    <row r="13" spans="1:56">
      <c r="A13" s="464"/>
      <c r="B13" s="535"/>
      <c r="C13" s="128" t="s">
        <v>75</v>
      </c>
      <c r="D13" s="472"/>
      <c r="E13" s="390">
        <v>1401</v>
      </c>
      <c r="F13" s="390">
        <v>1437</v>
      </c>
      <c r="G13" s="390">
        <v>1462</v>
      </c>
      <c r="H13" s="390">
        <v>1487</v>
      </c>
      <c r="I13" s="390">
        <v>1478</v>
      </c>
      <c r="J13" s="390">
        <v>1518</v>
      </c>
      <c r="K13" s="842">
        <v>210.72</v>
      </c>
      <c r="L13" s="524"/>
      <c r="M13" s="572"/>
      <c r="N13" s="464"/>
      <c r="AD13" s="826" t="str">
        <f t="shared" si="1"/>
        <v>Coimbra</v>
      </c>
      <c r="AE13" s="830">
        <f t="shared" si="2"/>
        <v>200.08</v>
      </c>
      <c r="AF13" s="830">
        <f t="shared" si="3"/>
        <v>215.45815371177201</v>
      </c>
      <c r="AG13" s="830">
        <f t="shared" si="4"/>
        <v>103.78</v>
      </c>
      <c r="AH13" s="830">
        <f t="shared" si="0"/>
        <v>92.81</v>
      </c>
      <c r="AI13" s="829"/>
      <c r="AJ13" s="829"/>
      <c r="AK13" s="829"/>
      <c r="AL13" s="829"/>
      <c r="AM13" s="826" t="str">
        <f t="shared" si="5"/>
        <v>Coimbra</v>
      </c>
      <c r="AN13" s="831">
        <f t="shared" si="6"/>
        <v>103.78</v>
      </c>
      <c r="AO13" s="831">
        <f t="shared" si="6"/>
        <v>92.81</v>
      </c>
    </row>
    <row r="14" spans="1:56">
      <c r="A14" s="464"/>
      <c r="B14" s="535"/>
      <c r="C14" s="128" t="s">
        <v>61</v>
      </c>
      <c r="D14" s="472"/>
      <c r="E14" s="390">
        <v>3311</v>
      </c>
      <c r="F14" s="390">
        <v>3247</v>
      </c>
      <c r="G14" s="390">
        <v>3227</v>
      </c>
      <c r="H14" s="390">
        <v>3231</v>
      </c>
      <c r="I14" s="390">
        <v>3232</v>
      </c>
      <c r="J14" s="390">
        <v>3302</v>
      </c>
      <c r="K14" s="842">
        <v>200.08</v>
      </c>
      <c r="L14" s="524"/>
      <c r="M14" s="572"/>
      <c r="N14" s="464"/>
      <c r="AD14" s="826" t="str">
        <f t="shared" si="1"/>
        <v>Évora</v>
      </c>
      <c r="AE14" s="830">
        <f t="shared" si="2"/>
        <v>232.27</v>
      </c>
      <c r="AF14" s="830">
        <f t="shared" si="3"/>
        <v>215.45815371177201</v>
      </c>
      <c r="AG14" s="830">
        <f t="shared" si="4"/>
        <v>90.61</v>
      </c>
      <c r="AH14" s="830">
        <f t="shared" si="0"/>
        <v>92.81</v>
      </c>
      <c r="AI14" s="829"/>
      <c r="AJ14" s="829"/>
      <c r="AK14" s="829"/>
      <c r="AL14" s="829"/>
      <c r="AM14" s="826" t="str">
        <f t="shared" si="5"/>
        <v>Évora</v>
      </c>
      <c r="AN14" s="831">
        <f t="shared" si="6"/>
        <v>90.61</v>
      </c>
      <c r="AO14" s="831">
        <f t="shared" si="6"/>
        <v>92.81</v>
      </c>
    </row>
    <row r="15" spans="1:56">
      <c r="A15" s="464"/>
      <c r="B15" s="535"/>
      <c r="C15" s="128" t="s">
        <v>56</v>
      </c>
      <c r="D15" s="472"/>
      <c r="E15" s="390">
        <v>1447</v>
      </c>
      <c r="F15" s="390">
        <v>1430</v>
      </c>
      <c r="G15" s="390">
        <v>1406</v>
      </c>
      <c r="H15" s="390">
        <v>1399</v>
      </c>
      <c r="I15" s="390">
        <v>1366</v>
      </c>
      <c r="J15" s="390">
        <v>1352</v>
      </c>
      <c r="K15" s="842">
        <v>232.27</v>
      </c>
      <c r="L15" s="524"/>
      <c r="M15" s="572"/>
      <c r="N15" s="464"/>
      <c r="AD15" s="826" t="str">
        <f t="shared" si="1"/>
        <v>Faro</v>
      </c>
      <c r="AE15" s="830">
        <f t="shared" si="2"/>
        <v>203.22</v>
      </c>
      <c r="AF15" s="830">
        <f t="shared" si="3"/>
        <v>215.45815371177201</v>
      </c>
      <c r="AG15" s="830">
        <f t="shared" si="4"/>
        <v>96.06</v>
      </c>
      <c r="AH15" s="830">
        <f t="shared" si="0"/>
        <v>92.81</v>
      </c>
      <c r="AI15" s="829"/>
      <c r="AJ15" s="829"/>
      <c r="AK15" s="829"/>
      <c r="AL15" s="829"/>
      <c r="AM15" s="826" t="str">
        <f t="shared" si="5"/>
        <v>Faro</v>
      </c>
      <c r="AN15" s="831">
        <f t="shared" si="6"/>
        <v>96.06</v>
      </c>
      <c r="AO15" s="831">
        <f t="shared" si="6"/>
        <v>92.81</v>
      </c>
    </row>
    <row r="16" spans="1:56">
      <c r="A16" s="464"/>
      <c r="B16" s="535"/>
      <c r="C16" s="128" t="s">
        <v>74</v>
      </c>
      <c r="D16" s="472"/>
      <c r="E16" s="390">
        <v>2978</v>
      </c>
      <c r="F16" s="390">
        <v>3045</v>
      </c>
      <c r="G16" s="390">
        <v>3013</v>
      </c>
      <c r="H16" s="390">
        <v>3026</v>
      </c>
      <c r="I16" s="390">
        <v>3035</v>
      </c>
      <c r="J16" s="390">
        <v>3178</v>
      </c>
      <c r="K16" s="842">
        <v>203.22</v>
      </c>
      <c r="L16" s="524"/>
      <c r="M16" s="572"/>
      <c r="N16" s="464"/>
      <c r="AD16" s="826" t="str">
        <f t="shared" si="1"/>
        <v>Guarda</v>
      </c>
      <c r="AE16" s="830">
        <f t="shared" si="2"/>
        <v>210.79</v>
      </c>
      <c r="AF16" s="830">
        <f t="shared" si="3"/>
        <v>215.45815371177201</v>
      </c>
      <c r="AG16" s="830">
        <f t="shared" si="4"/>
        <v>90.34</v>
      </c>
      <c r="AH16" s="830">
        <f t="shared" si="0"/>
        <v>92.81</v>
      </c>
      <c r="AI16" s="829"/>
      <c r="AJ16" s="829"/>
      <c r="AK16" s="829"/>
      <c r="AL16" s="829"/>
      <c r="AM16" s="826" t="str">
        <f t="shared" si="5"/>
        <v>Guarda</v>
      </c>
      <c r="AN16" s="831">
        <f t="shared" si="6"/>
        <v>90.34</v>
      </c>
      <c r="AO16" s="831">
        <f t="shared" si="6"/>
        <v>92.81</v>
      </c>
    </row>
    <row r="17" spans="1:41">
      <c r="A17" s="464"/>
      <c r="B17" s="535"/>
      <c r="C17" s="128" t="s">
        <v>76</v>
      </c>
      <c r="D17" s="472"/>
      <c r="E17" s="390">
        <v>1227</v>
      </c>
      <c r="F17" s="390">
        <v>1224</v>
      </c>
      <c r="G17" s="390">
        <v>1229</v>
      </c>
      <c r="H17" s="390">
        <v>1233</v>
      </c>
      <c r="I17" s="390">
        <v>1228</v>
      </c>
      <c r="J17" s="390">
        <v>1241</v>
      </c>
      <c r="K17" s="842">
        <v>210.79</v>
      </c>
      <c r="L17" s="524"/>
      <c r="M17" s="572"/>
      <c r="N17" s="464"/>
      <c r="AD17" s="826" t="str">
        <f t="shared" si="1"/>
        <v>Leiria</v>
      </c>
      <c r="AE17" s="830">
        <f t="shared" si="2"/>
        <v>209.39</v>
      </c>
      <c r="AF17" s="830">
        <f t="shared" si="3"/>
        <v>215.45815371177201</v>
      </c>
      <c r="AG17" s="830">
        <f t="shared" si="4"/>
        <v>98.78</v>
      </c>
      <c r="AH17" s="830">
        <f t="shared" si="0"/>
        <v>92.81</v>
      </c>
      <c r="AI17" s="829"/>
      <c r="AJ17" s="829"/>
      <c r="AK17" s="829"/>
      <c r="AL17" s="829"/>
      <c r="AM17" s="826" t="str">
        <f t="shared" si="5"/>
        <v>Leiria</v>
      </c>
      <c r="AN17" s="831">
        <f t="shared" si="6"/>
        <v>98.78</v>
      </c>
      <c r="AO17" s="831">
        <f t="shared" si="6"/>
        <v>92.81</v>
      </c>
    </row>
    <row r="18" spans="1:41">
      <c r="A18" s="464"/>
      <c r="B18" s="535"/>
      <c r="C18" s="128" t="s">
        <v>60</v>
      </c>
      <c r="D18" s="472"/>
      <c r="E18" s="390">
        <v>2196</v>
      </c>
      <c r="F18" s="390">
        <v>2222</v>
      </c>
      <c r="G18" s="390">
        <v>2172</v>
      </c>
      <c r="H18" s="390">
        <v>2215</v>
      </c>
      <c r="I18" s="390">
        <v>2179</v>
      </c>
      <c r="J18" s="390">
        <v>2251</v>
      </c>
      <c r="K18" s="842">
        <v>209.39</v>
      </c>
      <c r="L18" s="524"/>
      <c r="M18" s="572"/>
      <c r="N18" s="464"/>
      <c r="AD18" s="826" t="str">
        <f t="shared" si="1"/>
        <v>Lisboa</v>
      </c>
      <c r="AE18" s="830">
        <f t="shared" si="2"/>
        <v>217.89</v>
      </c>
      <c r="AF18" s="830">
        <f t="shared" si="3"/>
        <v>215.45815371177201</v>
      </c>
      <c r="AG18" s="830">
        <f t="shared" si="4"/>
        <v>94.73</v>
      </c>
      <c r="AH18" s="830">
        <f t="shared" si="0"/>
        <v>92.81</v>
      </c>
      <c r="AI18" s="829"/>
      <c r="AJ18" s="829"/>
      <c r="AK18" s="829"/>
      <c r="AL18" s="829"/>
      <c r="AM18" s="826" t="str">
        <f t="shared" si="5"/>
        <v>Lisboa</v>
      </c>
      <c r="AN18" s="831">
        <f t="shared" si="6"/>
        <v>94.73</v>
      </c>
      <c r="AO18" s="831">
        <f t="shared" si="6"/>
        <v>92.81</v>
      </c>
    </row>
    <row r="19" spans="1:41">
      <c r="A19" s="464"/>
      <c r="B19" s="535"/>
      <c r="C19" s="128" t="s">
        <v>59</v>
      </c>
      <c r="D19" s="472"/>
      <c r="E19" s="390">
        <v>16213</v>
      </c>
      <c r="F19" s="390">
        <v>16554</v>
      </c>
      <c r="G19" s="390">
        <v>16424</v>
      </c>
      <c r="H19" s="390">
        <v>16400</v>
      </c>
      <c r="I19" s="390">
        <v>16496</v>
      </c>
      <c r="J19" s="390">
        <v>16962</v>
      </c>
      <c r="K19" s="842">
        <v>217.89</v>
      </c>
      <c r="L19" s="524"/>
      <c r="M19" s="572"/>
      <c r="N19" s="464"/>
      <c r="AD19" s="826" t="str">
        <f t="shared" si="1"/>
        <v>Portalegre</v>
      </c>
      <c r="AE19" s="830">
        <f t="shared" si="2"/>
        <v>235.7</v>
      </c>
      <c r="AF19" s="830">
        <f t="shared" si="3"/>
        <v>215.45815371177201</v>
      </c>
      <c r="AG19" s="830">
        <f t="shared" si="4"/>
        <v>91.24</v>
      </c>
      <c r="AH19" s="830">
        <f t="shared" si="0"/>
        <v>92.81</v>
      </c>
      <c r="AI19" s="829"/>
      <c r="AJ19" s="829"/>
      <c r="AK19" s="829"/>
      <c r="AL19" s="829"/>
      <c r="AM19" s="826" t="str">
        <f t="shared" si="5"/>
        <v>Portalegre</v>
      </c>
      <c r="AN19" s="831">
        <f t="shared" si="6"/>
        <v>91.24</v>
      </c>
      <c r="AO19" s="831">
        <f t="shared" si="6"/>
        <v>92.81</v>
      </c>
    </row>
    <row r="20" spans="1:41">
      <c r="A20" s="464"/>
      <c r="B20" s="535"/>
      <c r="C20" s="128" t="s">
        <v>57</v>
      </c>
      <c r="D20" s="472"/>
      <c r="E20" s="390">
        <v>1099</v>
      </c>
      <c r="F20" s="390">
        <v>1161</v>
      </c>
      <c r="G20" s="390">
        <v>1144</v>
      </c>
      <c r="H20" s="390">
        <v>1146</v>
      </c>
      <c r="I20" s="390">
        <v>1143</v>
      </c>
      <c r="J20" s="390">
        <v>1142</v>
      </c>
      <c r="K20" s="842">
        <v>235.7</v>
      </c>
      <c r="L20" s="524"/>
      <c r="M20" s="572"/>
      <c r="N20" s="464"/>
      <c r="AD20" s="826" t="str">
        <f t="shared" si="1"/>
        <v>Porto</v>
      </c>
      <c r="AE20" s="830">
        <f t="shared" si="2"/>
        <v>213.19</v>
      </c>
      <c r="AF20" s="830">
        <f t="shared" si="3"/>
        <v>215.45815371177201</v>
      </c>
      <c r="AG20" s="830">
        <f t="shared" si="4"/>
        <v>93.43</v>
      </c>
      <c r="AH20" s="830">
        <f t="shared" si="0"/>
        <v>92.81</v>
      </c>
      <c r="AI20" s="829"/>
      <c r="AJ20" s="829"/>
      <c r="AK20" s="829"/>
      <c r="AL20" s="829"/>
      <c r="AM20" s="826" t="str">
        <f t="shared" si="5"/>
        <v>Porto</v>
      </c>
      <c r="AN20" s="831">
        <f t="shared" si="6"/>
        <v>93.43</v>
      </c>
      <c r="AO20" s="831">
        <f t="shared" si="6"/>
        <v>92.81</v>
      </c>
    </row>
    <row r="21" spans="1:41">
      <c r="A21" s="464"/>
      <c r="B21" s="535"/>
      <c r="C21" s="128" t="s">
        <v>63</v>
      </c>
      <c r="D21" s="472"/>
      <c r="E21" s="390">
        <v>25737</v>
      </c>
      <c r="F21" s="390">
        <v>26133</v>
      </c>
      <c r="G21" s="390">
        <v>25888</v>
      </c>
      <c r="H21" s="390">
        <v>26020</v>
      </c>
      <c r="I21" s="390">
        <v>25674</v>
      </c>
      <c r="J21" s="390">
        <v>26585</v>
      </c>
      <c r="K21" s="842">
        <v>213.19</v>
      </c>
      <c r="L21" s="524"/>
      <c r="M21" s="572"/>
      <c r="N21" s="464"/>
      <c r="AD21" s="826" t="str">
        <f t="shared" si="1"/>
        <v>Santarém</v>
      </c>
      <c r="AE21" s="830">
        <f t="shared" si="2"/>
        <v>213.93</v>
      </c>
      <c r="AF21" s="830">
        <f t="shared" si="3"/>
        <v>215.45815371177201</v>
      </c>
      <c r="AG21" s="830">
        <f t="shared" si="4"/>
        <v>94.2</v>
      </c>
      <c r="AH21" s="830">
        <f t="shared" si="0"/>
        <v>92.81</v>
      </c>
      <c r="AI21" s="829"/>
      <c r="AJ21" s="829"/>
      <c r="AK21" s="829"/>
      <c r="AL21" s="829"/>
      <c r="AM21" s="826" t="str">
        <f t="shared" si="5"/>
        <v>Santarém</v>
      </c>
      <c r="AN21" s="831">
        <f t="shared" si="6"/>
        <v>94.2</v>
      </c>
      <c r="AO21" s="831">
        <f t="shared" si="6"/>
        <v>92.81</v>
      </c>
    </row>
    <row r="22" spans="1:41">
      <c r="A22" s="464"/>
      <c r="B22" s="535"/>
      <c r="C22" s="128" t="s">
        <v>79</v>
      </c>
      <c r="D22" s="472"/>
      <c r="E22" s="390">
        <v>2289</v>
      </c>
      <c r="F22" s="390">
        <v>2309</v>
      </c>
      <c r="G22" s="390">
        <v>2278</v>
      </c>
      <c r="H22" s="390">
        <v>2224</v>
      </c>
      <c r="I22" s="390">
        <v>2298</v>
      </c>
      <c r="J22" s="390">
        <v>2340</v>
      </c>
      <c r="K22" s="842">
        <v>213.93</v>
      </c>
      <c r="L22" s="524"/>
      <c r="M22" s="572"/>
      <c r="N22" s="464"/>
      <c r="AD22" s="826" t="str">
        <f t="shared" si="1"/>
        <v>Setúbal</v>
      </c>
      <c r="AE22" s="830">
        <f t="shared" si="2"/>
        <v>225.23</v>
      </c>
      <c r="AF22" s="830">
        <f t="shared" si="3"/>
        <v>215.45815371177201</v>
      </c>
      <c r="AG22" s="830">
        <f t="shared" si="4"/>
        <v>100.99</v>
      </c>
      <c r="AH22" s="830">
        <f t="shared" si="0"/>
        <v>92.81</v>
      </c>
      <c r="AI22" s="829"/>
      <c r="AJ22" s="829"/>
      <c r="AK22" s="829"/>
      <c r="AL22" s="829"/>
      <c r="AM22" s="826" t="str">
        <f t="shared" si="5"/>
        <v>Setúbal</v>
      </c>
      <c r="AN22" s="831">
        <f t="shared" si="6"/>
        <v>100.99</v>
      </c>
      <c r="AO22" s="831">
        <f t="shared" si="6"/>
        <v>92.81</v>
      </c>
    </row>
    <row r="23" spans="1:41">
      <c r="A23" s="464"/>
      <c r="B23" s="535"/>
      <c r="C23" s="128" t="s">
        <v>58</v>
      </c>
      <c r="D23" s="472"/>
      <c r="E23" s="390">
        <v>7648</v>
      </c>
      <c r="F23" s="390">
        <v>7812</v>
      </c>
      <c r="G23" s="390">
        <v>7765</v>
      </c>
      <c r="H23" s="390">
        <v>7784</v>
      </c>
      <c r="I23" s="390">
        <v>7761</v>
      </c>
      <c r="J23" s="390">
        <v>7938</v>
      </c>
      <c r="K23" s="842">
        <v>225.23</v>
      </c>
      <c r="L23" s="524"/>
      <c r="M23" s="572"/>
      <c r="N23" s="464"/>
      <c r="AD23" s="826" t="str">
        <f t="shared" si="1"/>
        <v>Viana do Castelo</v>
      </c>
      <c r="AE23" s="830">
        <f t="shared" si="2"/>
        <v>194.77</v>
      </c>
      <c r="AF23" s="830">
        <f t="shared" si="3"/>
        <v>215.45815371177201</v>
      </c>
      <c r="AG23" s="830">
        <f t="shared" si="4"/>
        <v>102.19</v>
      </c>
      <c r="AH23" s="830">
        <f t="shared" si="0"/>
        <v>92.81</v>
      </c>
      <c r="AI23" s="829"/>
      <c r="AJ23" s="829"/>
      <c r="AK23" s="829"/>
      <c r="AL23" s="829"/>
      <c r="AM23" s="826" t="str">
        <f t="shared" si="5"/>
        <v>Viana do Castelo</v>
      </c>
      <c r="AN23" s="831">
        <f t="shared" si="6"/>
        <v>102.19</v>
      </c>
      <c r="AO23" s="831">
        <f t="shared" si="6"/>
        <v>92.81</v>
      </c>
    </row>
    <row r="24" spans="1:41">
      <c r="A24" s="464"/>
      <c r="B24" s="535"/>
      <c r="C24" s="128" t="s">
        <v>65</v>
      </c>
      <c r="D24" s="472"/>
      <c r="E24" s="390">
        <v>1270</v>
      </c>
      <c r="F24" s="390">
        <v>1274</v>
      </c>
      <c r="G24" s="390">
        <v>1232</v>
      </c>
      <c r="H24" s="390">
        <v>1228</v>
      </c>
      <c r="I24" s="390">
        <v>1227</v>
      </c>
      <c r="J24" s="390">
        <v>1244</v>
      </c>
      <c r="K24" s="842">
        <v>194.77</v>
      </c>
      <c r="L24" s="524"/>
      <c r="M24" s="572"/>
      <c r="N24" s="464"/>
      <c r="AD24" s="826" t="str">
        <f t="shared" si="1"/>
        <v>Vila Real</v>
      </c>
      <c r="AE24" s="830">
        <f t="shared" si="2"/>
        <v>203.77</v>
      </c>
      <c r="AF24" s="830">
        <f t="shared" si="3"/>
        <v>215.45815371177201</v>
      </c>
      <c r="AG24" s="830">
        <f t="shared" si="4"/>
        <v>98.27</v>
      </c>
      <c r="AH24" s="830">
        <f t="shared" si="0"/>
        <v>92.81</v>
      </c>
      <c r="AI24" s="829"/>
      <c r="AJ24" s="829"/>
      <c r="AK24" s="829"/>
      <c r="AL24" s="829"/>
      <c r="AM24" s="826" t="str">
        <f t="shared" si="5"/>
        <v>Vila Real</v>
      </c>
      <c r="AN24" s="831">
        <f t="shared" si="6"/>
        <v>98.27</v>
      </c>
      <c r="AO24" s="831">
        <f t="shared" si="6"/>
        <v>92.81</v>
      </c>
    </row>
    <row r="25" spans="1:41">
      <c r="A25" s="464"/>
      <c r="B25" s="535"/>
      <c r="C25" s="128" t="s">
        <v>67</v>
      </c>
      <c r="D25" s="472"/>
      <c r="E25" s="390">
        <v>2315</v>
      </c>
      <c r="F25" s="390">
        <v>2372</v>
      </c>
      <c r="G25" s="390">
        <v>2325</v>
      </c>
      <c r="H25" s="390">
        <v>2338</v>
      </c>
      <c r="I25" s="390">
        <v>2303</v>
      </c>
      <c r="J25" s="390">
        <v>2353</v>
      </c>
      <c r="K25" s="842">
        <v>203.77</v>
      </c>
      <c r="L25" s="524"/>
      <c r="M25" s="572"/>
      <c r="N25" s="464"/>
      <c r="AD25" s="826" t="str">
        <f t="shared" si="1"/>
        <v>Viseu</v>
      </c>
      <c r="AE25" s="830">
        <f t="shared" si="2"/>
        <v>203.94</v>
      </c>
      <c r="AF25" s="830">
        <f t="shared" si="3"/>
        <v>215.45815371177201</v>
      </c>
      <c r="AG25" s="830">
        <f t="shared" si="4"/>
        <v>94.24</v>
      </c>
      <c r="AH25" s="830">
        <f t="shared" si="0"/>
        <v>92.81</v>
      </c>
      <c r="AI25" s="829"/>
      <c r="AJ25" s="829"/>
      <c r="AK25" s="829"/>
      <c r="AL25" s="829"/>
      <c r="AM25" s="826" t="str">
        <f t="shared" si="5"/>
        <v>Viseu</v>
      </c>
      <c r="AN25" s="831">
        <f t="shared" si="6"/>
        <v>94.24</v>
      </c>
      <c r="AO25" s="831">
        <f t="shared" si="6"/>
        <v>92.81</v>
      </c>
    </row>
    <row r="26" spans="1:41">
      <c r="A26" s="464"/>
      <c r="B26" s="535"/>
      <c r="C26" s="128" t="s">
        <v>77</v>
      </c>
      <c r="D26" s="472"/>
      <c r="E26" s="390">
        <v>3078</v>
      </c>
      <c r="F26" s="390">
        <v>3135</v>
      </c>
      <c r="G26" s="390">
        <v>3140</v>
      </c>
      <c r="H26" s="390">
        <v>3119</v>
      </c>
      <c r="I26" s="390">
        <v>3066</v>
      </c>
      <c r="J26" s="390">
        <v>3221</v>
      </c>
      <c r="K26" s="842">
        <v>203.94</v>
      </c>
      <c r="L26" s="524"/>
      <c r="M26" s="572"/>
      <c r="N26" s="464"/>
      <c r="AD26" s="826" t="str">
        <f t="shared" si="1"/>
        <v>Açores</v>
      </c>
      <c r="AE26" s="830">
        <f t="shared" si="2"/>
        <v>227.20971957936899</v>
      </c>
      <c r="AF26" s="830">
        <f t="shared" si="3"/>
        <v>215.45815371177201</v>
      </c>
      <c r="AG26" s="830">
        <f t="shared" si="4"/>
        <v>68.569999999999993</v>
      </c>
      <c r="AH26" s="830">
        <f t="shared" si="0"/>
        <v>92.81</v>
      </c>
      <c r="AI26" s="829"/>
      <c r="AJ26" s="829"/>
      <c r="AK26" s="829"/>
      <c r="AL26" s="829"/>
      <c r="AM26" s="826" t="str">
        <f t="shared" si="5"/>
        <v>Açores</v>
      </c>
      <c r="AN26" s="831">
        <f t="shared" si="6"/>
        <v>68.569999999999993</v>
      </c>
      <c r="AO26" s="831">
        <f t="shared" si="6"/>
        <v>92.81</v>
      </c>
    </row>
    <row r="27" spans="1:41">
      <c r="A27" s="464"/>
      <c r="B27" s="535"/>
      <c r="C27" s="128" t="s">
        <v>132</v>
      </c>
      <c r="D27" s="472"/>
      <c r="E27" s="390">
        <v>5793</v>
      </c>
      <c r="F27" s="390">
        <v>6050</v>
      </c>
      <c r="G27" s="390">
        <v>6140</v>
      </c>
      <c r="H27" s="390">
        <v>6220</v>
      </c>
      <c r="I27" s="390">
        <v>5955</v>
      </c>
      <c r="J27" s="390">
        <v>5993</v>
      </c>
      <c r="K27" s="842">
        <v>227.20971957936899</v>
      </c>
      <c r="L27" s="524"/>
      <c r="M27" s="572"/>
      <c r="N27" s="464"/>
      <c r="AD27" s="826" t="str">
        <f>+C28</f>
        <v>Madeira</v>
      </c>
      <c r="AE27" s="830">
        <f>+K28</f>
        <v>218.62129146919401</v>
      </c>
      <c r="AF27" s="830">
        <f t="shared" si="3"/>
        <v>215.45815371177201</v>
      </c>
      <c r="AG27" s="830">
        <f>+K65</f>
        <v>88.69</v>
      </c>
      <c r="AH27" s="830">
        <f t="shared" si="0"/>
        <v>92.81</v>
      </c>
      <c r="AI27" s="829"/>
      <c r="AJ27" s="829"/>
      <c r="AK27" s="829"/>
      <c r="AL27" s="829"/>
      <c r="AM27" s="826" t="str">
        <f t="shared" si="5"/>
        <v>Madeira</v>
      </c>
      <c r="AN27" s="831">
        <f t="shared" si="6"/>
        <v>88.69</v>
      </c>
      <c r="AO27" s="831">
        <f t="shared" si="6"/>
        <v>92.81</v>
      </c>
    </row>
    <row r="28" spans="1:41">
      <c r="A28" s="464"/>
      <c r="B28" s="535"/>
      <c r="C28" s="128" t="s">
        <v>133</v>
      </c>
      <c r="D28" s="472"/>
      <c r="E28" s="390">
        <v>1833</v>
      </c>
      <c r="F28" s="390">
        <v>1791</v>
      </c>
      <c r="G28" s="390">
        <v>1759</v>
      </c>
      <c r="H28" s="390">
        <v>1756</v>
      </c>
      <c r="I28" s="390">
        <v>1696</v>
      </c>
      <c r="J28" s="390">
        <v>1695</v>
      </c>
      <c r="K28" s="842">
        <v>218.62129146919401</v>
      </c>
      <c r="L28" s="524"/>
      <c r="M28" s="572"/>
      <c r="N28" s="464"/>
      <c r="AD28" s="768"/>
      <c r="AE28" s="816"/>
      <c r="AG28" s="816"/>
    </row>
    <row r="29" spans="1:41" ht="3.75" customHeight="1">
      <c r="A29" s="464"/>
      <c r="B29" s="535"/>
      <c r="C29" s="128"/>
      <c r="D29" s="472"/>
      <c r="E29" s="390"/>
      <c r="F29" s="390"/>
      <c r="G29" s="390"/>
      <c r="H29" s="390"/>
      <c r="I29" s="390"/>
      <c r="J29" s="390"/>
      <c r="K29" s="391"/>
      <c r="L29" s="524"/>
      <c r="M29" s="572"/>
      <c r="N29" s="464"/>
      <c r="AD29" s="768"/>
      <c r="AE29" s="816"/>
      <c r="AG29" s="816"/>
    </row>
    <row r="30" spans="1:41" ht="15.75" customHeight="1">
      <c r="A30" s="464"/>
      <c r="B30" s="535"/>
      <c r="C30" s="818"/>
      <c r="D30" s="862" t="s">
        <v>422</v>
      </c>
      <c r="E30" s="818"/>
      <c r="F30" s="818"/>
      <c r="G30" s="1682" t="s">
        <v>590</v>
      </c>
      <c r="H30" s="1682"/>
      <c r="I30" s="1682"/>
      <c r="J30" s="1682"/>
      <c r="K30" s="820"/>
      <c r="L30" s="820"/>
      <c r="M30" s="821"/>
      <c r="N30" s="464"/>
      <c r="AD30" s="768"/>
      <c r="AE30" s="816"/>
      <c r="AG30" s="816"/>
    </row>
    <row r="31" spans="1:41">
      <c r="A31" s="464"/>
      <c r="B31" s="817"/>
      <c r="C31" s="818"/>
      <c r="D31" s="818"/>
      <c r="E31" s="818"/>
      <c r="F31" s="818"/>
      <c r="G31" s="818"/>
      <c r="H31" s="818"/>
      <c r="I31" s="819"/>
      <c r="J31" s="819"/>
      <c r="K31" s="820"/>
      <c r="L31" s="820"/>
      <c r="M31" s="821"/>
      <c r="N31" s="464"/>
    </row>
    <row r="32" spans="1:41" ht="12" customHeight="1">
      <c r="A32" s="464"/>
      <c r="B32" s="535"/>
      <c r="C32" s="818"/>
      <c r="D32" s="818"/>
      <c r="E32" s="818"/>
      <c r="F32" s="818"/>
      <c r="G32" s="818"/>
      <c r="H32" s="818"/>
      <c r="I32" s="819"/>
      <c r="J32" s="819"/>
      <c r="K32" s="820"/>
      <c r="L32" s="820"/>
      <c r="M32" s="821"/>
      <c r="N32" s="464"/>
    </row>
    <row r="33" spans="1:98" ht="12" customHeight="1">
      <c r="A33" s="464"/>
      <c r="B33" s="535"/>
      <c r="C33" s="818"/>
      <c r="D33" s="818"/>
      <c r="E33" s="818"/>
      <c r="F33" s="818"/>
      <c r="G33" s="818"/>
      <c r="H33" s="818"/>
      <c r="I33" s="819"/>
      <c r="J33" s="819"/>
      <c r="K33" s="820"/>
      <c r="L33" s="820"/>
      <c r="M33" s="821"/>
      <c r="N33" s="464"/>
    </row>
    <row r="34" spans="1:98" ht="12" customHeight="1">
      <c r="A34" s="464"/>
      <c r="B34" s="535"/>
      <c r="C34" s="818"/>
      <c r="D34" s="818"/>
      <c r="E34" s="818"/>
      <c r="F34" s="818"/>
      <c r="G34" s="818"/>
      <c r="H34" s="818"/>
      <c r="I34" s="819"/>
      <c r="J34" s="819"/>
      <c r="K34" s="820"/>
      <c r="L34" s="820"/>
      <c r="M34" s="821"/>
      <c r="N34" s="464"/>
    </row>
    <row r="35" spans="1:98" ht="12" customHeight="1">
      <c r="A35" s="464"/>
      <c r="B35" s="535"/>
      <c r="C35" s="818"/>
      <c r="D35" s="818"/>
      <c r="E35" s="818"/>
      <c r="F35" s="818"/>
      <c r="G35" s="818"/>
      <c r="H35" s="818"/>
      <c r="I35" s="819"/>
      <c r="J35" s="819"/>
      <c r="K35" s="820"/>
      <c r="L35" s="820"/>
      <c r="M35" s="821"/>
      <c r="N35" s="464"/>
    </row>
    <row r="36" spans="1:98" ht="27" customHeight="1">
      <c r="A36" s="464"/>
      <c r="B36" s="535"/>
      <c r="C36" s="818"/>
      <c r="D36" s="818"/>
      <c r="E36" s="818"/>
      <c r="F36" s="818"/>
      <c r="G36" s="818"/>
      <c r="H36" s="818"/>
      <c r="I36" s="819"/>
      <c r="J36" s="819"/>
      <c r="K36" s="820"/>
      <c r="L36" s="820"/>
      <c r="M36" s="821"/>
      <c r="N36" s="464"/>
      <c r="AK36" s="494"/>
      <c r="AL36" s="494"/>
      <c r="AM36" s="494"/>
      <c r="AN36" s="494"/>
      <c r="AO36" s="494"/>
      <c r="AP36" s="494"/>
      <c r="AQ36" s="494"/>
      <c r="AR36" s="494"/>
      <c r="AS36" s="494"/>
      <c r="AT36" s="494"/>
      <c r="AU36" s="494"/>
      <c r="AV36" s="494"/>
      <c r="AW36" s="494"/>
      <c r="AX36" s="494"/>
      <c r="AY36" s="494"/>
      <c r="AZ36" s="494"/>
      <c r="BA36" s="494"/>
      <c r="BB36" s="494"/>
      <c r="BC36" s="494"/>
      <c r="BD36" s="494"/>
      <c r="BE36" s="494"/>
      <c r="BF36" s="494"/>
      <c r="BG36" s="494"/>
      <c r="BH36" s="494"/>
      <c r="BI36" s="494"/>
      <c r="BJ36" s="494"/>
      <c r="BK36" s="494"/>
      <c r="BL36" s="494"/>
      <c r="BM36" s="494"/>
      <c r="BN36" s="494"/>
      <c r="BO36" s="494"/>
      <c r="BP36" s="494"/>
      <c r="BQ36" s="494"/>
      <c r="BR36" s="494"/>
      <c r="BS36" s="494"/>
      <c r="BT36" s="494"/>
      <c r="BU36" s="494"/>
      <c r="BV36" s="494"/>
      <c r="BW36" s="494"/>
      <c r="BX36" s="494"/>
      <c r="BY36" s="494"/>
      <c r="BZ36" s="494"/>
      <c r="CA36" s="494"/>
      <c r="CB36" s="494"/>
      <c r="CC36" s="494"/>
      <c r="CD36" s="494"/>
      <c r="CE36" s="494"/>
      <c r="CF36" s="494"/>
      <c r="CG36" s="494"/>
      <c r="CH36" s="494"/>
      <c r="CI36" s="494"/>
      <c r="CJ36" s="494"/>
      <c r="CK36" s="494"/>
      <c r="CL36" s="494"/>
      <c r="CM36" s="494"/>
      <c r="CN36" s="494"/>
      <c r="CO36" s="494"/>
      <c r="CP36" s="494"/>
      <c r="CQ36" s="494"/>
      <c r="CR36" s="494"/>
      <c r="CS36" s="494"/>
      <c r="CT36" s="494"/>
    </row>
    <row r="37" spans="1:98" ht="12" customHeight="1">
      <c r="A37" s="464"/>
      <c r="B37" s="535"/>
      <c r="C37" s="818"/>
      <c r="D37" s="818"/>
      <c r="E37" s="818"/>
      <c r="F37" s="818"/>
      <c r="G37" s="818"/>
      <c r="H37" s="818"/>
      <c r="I37" s="819"/>
      <c r="J37" s="819"/>
      <c r="K37" s="820"/>
      <c r="L37" s="820"/>
      <c r="M37" s="821"/>
      <c r="N37" s="464"/>
      <c r="AK37" s="494"/>
      <c r="AL37" s="494"/>
      <c r="AM37" s="494"/>
      <c r="AN37" s="494"/>
      <c r="AO37" s="494"/>
      <c r="AP37" s="494"/>
      <c r="AQ37" s="494"/>
      <c r="AR37" s="494"/>
      <c r="AS37" s="494"/>
      <c r="AT37" s="494"/>
      <c r="AU37" s="494"/>
      <c r="AV37" s="494"/>
      <c r="AW37" s="494"/>
      <c r="AX37" s="494"/>
      <c r="AY37" s="494"/>
      <c r="AZ37" s="494"/>
      <c r="BA37" s="494"/>
      <c r="BB37" s="494"/>
      <c r="BC37" s="494"/>
      <c r="BD37" s="494"/>
      <c r="BE37" s="494"/>
      <c r="BF37" s="494"/>
      <c r="BG37" s="494"/>
      <c r="BH37" s="494"/>
      <c r="BI37" s="494"/>
      <c r="BJ37" s="494"/>
      <c r="BK37" s="494"/>
      <c r="BL37" s="494"/>
      <c r="BM37" s="494"/>
      <c r="BN37" s="494"/>
      <c r="BO37" s="494"/>
      <c r="BP37" s="494"/>
      <c r="BQ37" s="494"/>
      <c r="BR37" s="494"/>
      <c r="BS37" s="494"/>
      <c r="BT37" s="494"/>
      <c r="BU37" s="494"/>
      <c r="BV37" s="494"/>
      <c r="BW37" s="494"/>
      <c r="BX37" s="494"/>
      <c r="BY37" s="494"/>
      <c r="BZ37" s="494"/>
      <c r="CA37" s="494"/>
      <c r="CB37" s="494"/>
      <c r="CC37" s="494"/>
      <c r="CD37" s="494"/>
      <c r="CE37" s="494"/>
      <c r="CF37" s="494"/>
      <c r="CG37" s="494"/>
      <c r="CH37" s="494"/>
      <c r="CI37" s="494"/>
      <c r="CJ37" s="494"/>
      <c r="CK37" s="494"/>
      <c r="CL37" s="494"/>
      <c r="CM37" s="494"/>
      <c r="CN37" s="494"/>
      <c r="CO37" s="494"/>
      <c r="CP37" s="494"/>
      <c r="CQ37" s="494"/>
      <c r="CR37" s="494"/>
      <c r="CS37" s="494"/>
      <c r="CT37" s="494"/>
    </row>
    <row r="38" spans="1:98" ht="12" customHeight="1">
      <c r="A38" s="464"/>
      <c r="B38" s="535"/>
      <c r="C38" s="818"/>
      <c r="D38" s="818"/>
      <c r="E38" s="818"/>
      <c r="F38" s="818"/>
      <c r="G38" s="818"/>
      <c r="H38" s="818"/>
      <c r="I38" s="819"/>
      <c r="J38" s="819"/>
      <c r="K38" s="820"/>
      <c r="L38" s="820"/>
      <c r="M38" s="821"/>
      <c r="N38" s="464"/>
      <c r="AK38" s="494"/>
      <c r="AL38" s="494"/>
      <c r="AM38" s="494"/>
      <c r="AN38" s="494"/>
      <c r="AO38" s="494"/>
      <c r="AP38" s="494"/>
      <c r="AQ38" s="494"/>
      <c r="AR38" s="494"/>
      <c r="AS38" s="494"/>
      <c r="AT38" s="494"/>
      <c r="AU38" s="494"/>
      <c r="AV38" s="494"/>
      <c r="AW38" s="494"/>
      <c r="AX38" s="494"/>
      <c r="AY38" s="494"/>
      <c r="AZ38" s="494"/>
      <c r="BA38" s="494"/>
      <c r="BB38" s="494"/>
      <c r="BC38" s="494"/>
      <c r="BD38" s="494"/>
      <c r="BE38" s="494"/>
      <c r="BF38" s="494"/>
      <c r="BG38" s="494"/>
      <c r="BH38" s="494"/>
      <c r="BI38" s="494"/>
      <c r="BJ38" s="494"/>
      <c r="BK38" s="494"/>
      <c r="BL38" s="494"/>
      <c r="BM38" s="494"/>
      <c r="BN38" s="494"/>
      <c r="BO38" s="494"/>
      <c r="BP38" s="494"/>
      <c r="BQ38" s="494"/>
      <c r="BR38" s="494"/>
      <c r="BS38" s="494"/>
      <c r="BT38" s="494"/>
      <c r="BU38" s="494"/>
      <c r="BV38" s="494"/>
      <c r="BW38" s="494"/>
      <c r="BX38" s="494"/>
      <c r="BY38" s="494"/>
      <c r="BZ38" s="494"/>
      <c r="CA38" s="494"/>
      <c r="CB38" s="494"/>
      <c r="CC38" s="494"/>
      <c r="CD38" s="494"/>
      <c r="CE38" s="494"/>
      <c r="CF38" s="494"/>
      <c r="CG38" s="494"/>
      <c r="CH38" s="494"/>
      <c r="CI38" s="494"/>
      <c r="CJ38" s="494"/>
      <c r="CK38" s="494"/>
      <c r="CL38" s="494"/>
      <c r="CM38" s="494"/>
      <c r="CN38" s="494"/>
      <c r="CO38" s="494"/>
      <c r="CP38" s="494"/>
      <c r="CQ38" s="494"/>
      <c r="CR38" s="494"/>
      <c r="CS38" s="494"/>
      <c r="CT38" s="494"/>
    </row>
    <row r="39" spans="1:98" ht="12" customHeight="1">
      <c r="A39" s="464"/>
      <c r="B39" s="535"/>
      <c r="C39" s="822"/>
      <c r="D39" s="822"/>
      <c r="E39" s="822"/>
      <c r="F39" s="822"/>
      <c r="G39" s="822"/>
      <c r="H39" s="822"/>
      <c r="I39" s="822"/>
      <c r="J39" s="822"/>
      <c r="K39" s="823"/>
      <c r="L39" s="824"/>
      <c r="M39" s="825"/>
      <c r="N39" s="464"/>
      <c r="AK39" s="494"/>
      <c r="AL39" s="494"/>
      <c r="AM39" s="494"/>
      <c r="AN39" s="494"/>
      <c r="AO39" s="494"/>
      <c r="AP39" s="494"/>
      <c r="AQ39" s="494"/>
      <c r="AR39" s="494"/>
      <c r="AS39" s="494"/>
      <c r="AT39" s="494"/>
      <c r="AU39" s="494"/>
      <c r="AV39" s="494"/>
      <c r="AW39" s="494"/>
      <c r="AX39" s="494"/>
      <c r="AY39" s="494"/>
      <c r="AZ39" s="494"/>
      <c r="BA39" s="494"/>
      <c r="BB39" s="494"/>
      <c r="BC39" s="494"/>
      <c r="BD39" s="494"/>
      <c r="BE39" s="494"/>
      <c r="BF39" s="494"/>
      <c r="BG39" s="494"/>
      <c r="BH39" s="494"/>
      <c r="BI39" s="494"/>
      <c r="BJ39" s="494"/>
      <c r="BK39" s="494"/>
      <c r="BL39" s="494"/>
      <c r="BM39" s="494"/>
      <c r="BN39" s="494"/>
      <c r="BO39" s="494"/>
      <c r="BP39" s="494"/>
      <c r="BQ39" s="494"/>
      <c r="BR39" s="494"/>
      <c r="BS39" s="494"/>
      <c r="BT39" s="494"/>
      <c r="BU39" s="494"/>
      <c r="BV39" s="494"/>
      <c r="BW39" s="494"/>
      <c r="BX39" s="494"/>
      <c r="BY39" s="494"/>
      <c r="BZ39" s="494"/>
      <c r="CA39" s="494"/>
      <c r="CB39" s="494"/>
      <c r="CC39" s="494"/>
      <c r="CD39" s="494"/>
      <c r="CE39" s="494"/>
      <c r="CF39" s="494"/>
      <c r="CG39" s="494"/>
      <c r="CH39" s="494"/>
      <c r="CI39" s="494"/>
      <c r="CJ39" s="494"/>
      <c r="CK39" s="494"/>
      <c r="CL39" s="494"/>
      <c r="CM39" s="494"/>
      <c r="CN39" s="494"/>
      <c r="CO39" s="494"/>
      <c r="CP39" s="494"/>
      <c r="CQ39" s="494"/>
      <c r="CR39" s="494"/>
      <c r="CS39" s="494"/>
      <c r="CT39" s="494"/>
    </row>
    <row r="40" spans="1:98" ht="3" customHeight="1" thickBot="1">
      <c r="A40" s="464"/>
      <c r="B40" s="535"/>
      <c r="C40" s="524"/>
      <c r="D40" s="524"/>
      <c r="E40" s="524"/>
      <c r="F40" s="524"/>
      <c r="G40" s="524"/>
      <c r="H40" s="524"/>
      <c r="I40" s="524"/>
      <c r="J40" s="524"/>
      <c r="K40" s="769"/>
      <c r="L40" s="538"/>
      <c r="M40" s="594"/>
      <c r="N40" s="464"/>
      <c r="AK40" s="494"/>
      <c r="AL40" s="494"/>
      <c r="AM40" s="494"/>
      <c r="AN40" s="494"/>
      <c r="AO40" s="494"/>
      <c r="AP40" s="494"/>
      <c r="AQ40" s="494"/>
      <c r="AR40" s="494"/>
      <c r="AS40" s="494"/>
      <c r="AT40" s="494"/>
      <c r="AU40" s="494"/>
      <c r="AV40" s="494"/>
      <c r="AW40" s="494"/>
      <c r="AX40" s="494"/>
      <c r="AY40" s="494"/>
      <c r="AZ40" s="494"/>
      <c r="BA40" s="494"/>
      <c r="BB40" s="494"/>
      <c r="BC40" s="494"/>
      <c r="BD40" s="494"/>
      <c r="BE40" s="494"/>
      <c r="BF40" s="494"/>
      <c r="BG40" s="494"/>
      <c r="BH40" s="494"/>
      <c r="BI40" s="494"/>
      <c r="BJ40" s="494"/>
      <c r="BK40" s="494"/>
      <c r="BL40" s="494"/>
      <c r="BM40" s="494"/>
      <c r="BN40" s="494"/>
      <c r="BO40" s="494"/>
      <c r="BP40" s="494"/>
      <c r="BQ40" s="494"/>
      <c r="BR40" s="494"/>
      <c r="BS40" s="494"/>
      <c r="BT40" s="494"/>
      <c r="BU40" s="494"/>
      <c r="BV40" s="494"/>
      <c r="BW40" s="494"/>
      <c r="BX40" s="494"/>
      <c r="BY40" s="494"/>
      <c r="BZ40" s="494"/>
      <c r="CA40" s="494"/>
      <c r="CB40" s="494"/>
      <c r="CC40" s="494"/>
      <c r="CD40" s="494"/>
      <c r="CE40" s="494"/>
      <c r="CF40" s="494"/>
      <c r="CG40" s="494"/>
      <c r="CH40" s="494"/>
      <c r="CI40" s="494"/>
      <c r="CJ40" s="494"/>
      <c r="CK40" s="494"/>
      <c r="CL40" s="494"/>
      <c r="CM40" s="494"/>
      <c r="CN40" s="494"/>
      <c r="CO40" s="494"/>
      <c r="CP40" s="494"/>
      <c r="CQ40" s="494"/>
      <c r="CR40" s="494"/>
      <c r="CS40" s="494"/>
      <c r="CT40" s="494"/>
    </row>
    <row r="41" spans="1:98" ht="13.5" customHeight="1" thickBot="1">
      <c r="A41" s="464"/>
      <c r="B41" s="535"/>
      <c r="C41" s="1677" t="s">
        <v>330</v>
      </c>
      <c r="D41" s="1678"/>
      <c r="E41" s="1678"/>
      <c r="F41" s="1678"/>
      <c r="G41" s="1678"/>
      <c r="H41" s="1678"/>
      <c r="I41" s="1678"/>
      <c r="J41" s="1678"/>
      <c r="K41" s="1678"/>
      <c r="L41" s="1679"/>
      <c r="M41" s="594"/>
      <c r="N41" s="464"/>
      <c r="AK41" s="494"/>
      <c r="AL41" s="494"/>
      <c r="AM41" s="494"/>
      <c r="AN41" s="494"/>
      <c r="AO41" s="494"/>
      <c r="AP41" s="494"/>
      <c r="AQ41" s="494"/>
      <c r="AR41" s="494"/>
      <c r="AS41" s="494"/>
      <c r="AT41" s="494"/>
      <c r="AU41" s="494"/>
      <c r="AV41" s="494"/>
      <c r="AW41" s="494"/>
      <c r="AX41" s="494"/>
      <c r="AY41" s="494"/>
      <c r="AZ41" s="494"/>
      <c r="BA41" s="494"/>
      <c r="BB41" s="494"/>
      <c r="BC41" s="494"/>
      <c r="BD41" s="494"/>
      <c r="BE41" s="494"/>
      <c r="BF41" s="494"/>
      <c r="BG41" s="494"/>
      <c r="BH41" s="494"/>
      <c r="BI41" s="494"/>
      <c r="BJ41" s="494"/>
      <c r="BK41" s="494"/>
      <c r="BL41" s="494"/>
      <c r="BM41" s="494"/>
      <c r="BN41" s="494"/>
      <c r="BO41" s="494"/>
      <c r="BP41" s="494"/>
      <c r="BQ41" s="494"/>
      <c r="BR41" s="494"/>
      <c r="BS41" s="494"/>
      <c r="BT41" s="494"/>
      <c r="BU41" s="494"/>
      <c r="BV41" s="494"/>
      <c r="BW41" s="494"/>
      <c r="BX41" s="494"/>
      <c r="BY41" s="494"/>
      <c r="BZ41" s="494"/>
      <c r="CA41" s="494"/>
      <c r="CB41" s="494"/>
      <c r="CC41" s="494"/>
      <c r="CD41" s="494"/>
      <c r="CE41" s="494"/>
      <c r="CF41" s="494"/>
      <c r="CG41" s="494"/>
      <c r="CH41" s="494"/>
      <c r="CI41" s="494"/>
      <c r="CJ41" s="494"/>
      <c r="CK41" s="494"/>
      <c r="CL41" s="494"/>
      <c r="CM41" s="494"/>
      <c r="CN41" s="494"/>
      <c r="CO41" s="494"/>
      <c r="CP41" s="494"/>
      <c r="CQ41" s="494"/>
      <c r="CR41" s="494"/>
      <c r="CS41" s="494"/>
      <c r="CT41" s="494"/>
    </row>
    <row r="42" spans="1:98" s="464" customFormat="1" ht="6.75" customHeight="1">
      <c r="B42" s="535"/>
      <c r="C42" s="1575" t="s">
        <v>135</v>
      </c>
      <c r="D42" s="1575"/>
      <c r="E42" s="770"/>
      <c r="F42" s="770"/>
      <c r="G42" s="770"/>
      <c r="H42" s="770"/>
      <c r="I42" s="770"/>
      <c r="J42" s="770"/>
      <c r="K42" s="771"/>
      <c r="L42" s="771"/>
      <c r="M42" s="594"/>
      <c r="O42" s="469"/>
      <c r="P42" s="469"/>
      <c r="Q42" s="469"/>
      <c r="R42" s="469"/>
      <c r="S42" s="469"/>
      <c r="T42" s="469"/>
      <c r="U42" s="469"/>
      <c r="V42" s="469"/>
      <c r="W42" s="469"/>
      <c r="X42" s="469"/>
      <c r="Y42" s="469"/>
      <c r="Z42" s="469"/>
      <c r="AA42" s="469"/>
      <c r="AB42" s="469"/>
      <c r="AC42" s="469"/>
      <c r="AD42" s="469"/>
      <c r="AE42" s="469"/>
      <c r="AF42" s="469"/>
      <c r="AG42" s="469"/>
      <c r="AH42" s="469"/>
      <c r="AI42" s="469"/>
      <c r="AJ42" s="469"/>
      <c r="AK42" s="494"/>
      <c r="AL42" s="494"/>
      <c r="AM42" s="494"/>
      <c r="AN42" s="494"/>
      <c r="AO42" s="494"/>
      <c r="AP42" s="494"/>
      <c r="AQ42" s="494"/>
      <c r="AR42" s="494"/>
      <c r="AS42" s="494"/>
      <c r="AT42" s="494"/>
      <c r="AU42" s="494"/>
      <c r="AV42" s="494"/>
      <c r="AW42" s="494"/>
      <c r="AX42" s="494"/>
      <c r="AY42" s="494"/>
      <c r="AZ42" s="494"/>
      <c r="BA42" s="494"/>
      <c r="BB42" s="494"/>
      <c r="BC42" s="494"/>
      <c r="BD42" s="494"/>
      <c r="BE42" s="494"/>
      <c r="BF42" s="494"/>
      <c r="BG42" s="494"/>
      <c r="BH42" s="494"/>
      <c r="BI42" s="494"/>
      <c r="BJ42" s="494"/>
      <c r="BK42" s="494"/>
      <c r="BL42" s="494"/>
      <c r="BM42" s="494"/>
      <c r="BN42" s="494"/>
      <c r="BO42" s="494"/>
      <c r="BP42" s="494"/>
      <c r="BQ42" s="494"/>
      <c r="BR42" s="494"/>
      <c r="BS42" s="494"/>
      <c r="BT42" s="494"/>
      <c r="BU42" s="494"/>
      <c r="BV42" s="494"/>
      <c r="BW42" s="494"/>
      <c r="BX42" s="494"/>
      <c r="BY42" s="494"/>
      <c r="BZ42" s="494"/>
      <c r="CA42" s="494"/>
      <c r="CB42" s="494"/>
      <c r="CC42" s="494"/>
      <c r="CD42" s="494"/>
      <c r="CE42" s="494"/>
      <c r="CF42" s="494"/>
      <c r="CG42" s="494"/>
      <c r="CH42" s="494"/>
      <c r="CI42" s="494"/>
      <c r="CJ42" s="494"/>
      <c r="CK42" s="494"/>
      <c r="CL42" s="494"/>
      <c r="CM42" s="494"/>
      <c r="CN42" s="494"/>
      <c r="CO42" s="494"/>
      <c r="CP42" s="494"/>
      <c r="CQ42" s="494"/>
      <c r="CR42" s="494"/>
      <c r="CS42" s="494"/>
      <c r="CT42" s="494"/>
    </row>
    <row r="43" spans="1:98" ht="13.5" customHeight="1">
      <c r="A43" s="464"/>
      <c r="B43" s="535"/>
      <c r="C43" s="1575"/>
      <c r="D43" s="1575"/>
      <c r="E43" s="1685">
        <v>2014</v>
      </c>
      <c r="F43" s="1685"/>
      <c r="G43" s="1686">
        <v>2015</v>
      </c>
      <c r="H43" s="1685"/>
      <c r="I43" s="1685"/>
      <c r="J43" s="1685"/>
      <c r="K43" s="1680" t="str">
        <f xml:space="preserve"> CONCATENATE("valor médio de ",J7,G6)</f>
        <v>valor médio de abr.2015</v>
      </c>
      <c r="L43" s="482"/>
      <c r="M43" s="474"/>
      <c r="N43" s="464"/>
      <c r="AK43" s="494"/>
      <c r="AL43" s="494"/>
      <c r="AM43" s="494"/>
      <c r="AN43" s="494"/>
      <c r="AO43" s="494"/>
      <c r="AP43" s="494"/>
      <c r="AQ43" s="494"/>
      <c r="AR43" s="494"/>
      <c r="AS43" s="494"/>
      <c r="AT43" s="494"/>
      <c r="AU43" s="494"/>
      <c r="AV43" s="494"/>
      <c r="AW43" s="494"/>
      <c r="AX43" s="494"/>
      <c r="AY43" s="494"/>
      <c r="AZ43" s="494"/>
      <c r="BA43" s="494"/>
      <c r="BB43" s="494"/>
      <c r="BC43" s="494"/>
      <c r="BD43" s="494"/>
      <c r="BE43" s="494"/>
      <c r="BF43" s="494"/>
      <c r="BG43" s="494"/>
      <c r="BH43" s="494"/>
      <c r="BI43" s="494"/>
      <c r="BJ43" s="494"/>
      <c r="BK43" s="494"/>
      <c r="BL43" s="494"/>
      <c r="BM43" s="494"/>
      <c r="BN43" s="494"/>
      <c r="BO43" s="494"/>
      <c r="BP43" s="494"/>
      <c r="BQ43" s="494"/>
      <c r="BR43" s="494"/>
      <c r="BS43" s="494"/>
      <c r="BT43" s="494"/>
      <c r="BU43" s="494"/>
      <c r="BV43" s="494"/>
      <c r="BW43" s="494"/>
      <c r="BX43" s="494"/>
      <c r="BY43" s="494"/>
      <c r="BZ43" s="494"/>
      <c r="CA43" s="494"/>
      <c r="CB43" s="494"/>
      <c r="CC43" s="494"/>
      <c r="CD43" s="494"/>
      <c r="CE43" s="494"/>
      <c r="CF43" s="494"/>
      <c r="CG43" s="494"/>
      <c r="CH43" s="494"/>
      <c r="CI43" s="494"/>
      <c r="CJ43" s="494"/>
      <c r="CK43" s="494"/>
      <c r="CL43" s="494"/>
      <c r="CM43" s="494"/>
      <c r="CN43" s="494"/>
      <c r="CO43" s="494"/>
      <c r="CP43" s="494"/>
      <c r="CQ43" s="494"/>
      <c r="CR43" s="494"/>
      <c r="CS43" s="494"/>
      <c r="CT43" s="494"/>
    </row>
    <row r="44" spans="1:98" ht="13.5" customHeight="1">
      <c r="A44" s="464"/>
      <c r="B44" s="535"/>
      <c r="C44" s="479"/>
      <c r="D44" s="479"/>
      <c r="E44" s="837" t="str">
        <f t="shared" ref="E44:J44" si="7">+E7</f>
        <v>nov.</v>
      </c>
      <c r="F44" s="837" t="str">
        <f t="shared" si="7"/>
        <v>dez.</v>
      </c>
      <c r="G44" s="837" t="str">
        <f t="shared" si="7"/>
        <v>jan.</v>
      </c>
      <c r="H44" s="837" t="str">
        <f t="shared" si="7"/>
        <v>fev.</v>
      </c>
      <c r="I44" s="837" t="str">
        <f t="shared" si="7"/>
        <v>mar.</v>
      </c>
      <c r="J44" s="837" t="str">
        <f t="shared" si="7"/>
        <v>abr.</v>
      </c>
      <c r="K44" s="1681" t="e">
        <f xml:space="preserve"> CONCATENATE("valor médio de ",#REF!,#REF!)</f>
        <v>#REF!</v>
      </c>
      <c r="L44" s="482"/>
      <c r="M44" s="594"/>
      <c r="N44" s="464"/>
      <c r="AK44" s="494"/>
      <c r="AL44" s="494"/>
      <c r="AM44" s="494"/>
      <c r="AN44" s="494"/>
      <c r="AO44" s="494"/>
      <c r="AP44" s="494"/>
      <c r="AQ44" s="494"/>
      <c r="AR44" s="494"/>
      <c r="AS44" s="494"/>
      <c r="AT44" s="494"/>
      <c r="AU44" s="494"/>
      <c r="AV44" s="494"/>
      <c r="AW44" s="494"/>
      <c r="AX44" s="494"/>
      <c r="AY44" s="494"/>
      <c r="AZ44" s="494"/>
      <c r="BA44" s="494"/>
      <c r="BB44" s="494"/>
      <c r="BC44" s="494"/>
      <c r="BD44" s="494"/>
      <c r="BE44" s="494"/>
      <c r="BF44" s="494"/>
      <c r="BG44" s="494"/>
      <c r="BH44" s="494"/>
      <c r="BI44" s="494"/>
      <c r="BJ44" s="494"/>
      <c r="BK44" s="494"/>
      <c r="BL44" s="494"/>
      <c r="BM44" s="494"/>
      <c r="BN44" s="494"/>
      <c r="BO44" s="494"/>
      <c r="BP44" s="494"/>
      <c r="BQ44" s="494"/>
      <c r="BR44" s="494"/>
      <c r="BS44" s="494"/>
      <c r="BT44" s="494"/>
      <c r="BU44" s="494"/>
      <c r="BV44" s="494"/>
      <c r="BW44" s="494"/>
      <c r="BX44" s="494"/>
      <c r="BY44" s="494"/>
      <c r="BZ44" s="494"/>
      <c r="CA44" s="494"/>
      <c r="CB44" s="494"/>
      <c r="CC44" s="494"/>
      <c r="CD44" s="494"/>
      <c r="CE44" s="494"/>
      <c r="CF44" s="494"/>
      <c r="CG44" s="494"/>
      <c r="CH44" s="494"/>
      <c r="CI44" s="494"/>
      <c r="CJ44" s="494"/>
      <c r="CK44" s="494"/>
      <c r="CL44" s="494"/>
      <c r="CM44" s="494"/>
      <c r="CN44" s="494"/>
      <c r="CO44" s="494"/>
      <c r="CP44" s="494"/>
      <c r="CQ44" s="494"/>
      <c r="CR44" s="494"/>
      <c r="CS44" s="494"/>
      <c r="CT44" s="494"/>
    </row>
    <row r="45" spans="1:98" s="487" customFormat="1" ht="14.25" customHeight="1">
      <c r="A45" s="484"/>
      <c r="B45" s="772"/>
      <c r="C45" s="759" t="s">
        <v>68</v>
      </c>
      <c r="D45" s="559"/>
      <c r="E45" s="440">
        <v>206510</v>
      </c>
      <c r="F45" s="440">
        <v>209871</v>
      </c>
      <c r="G45" s="440">
        <v>208385</v>
      </c>
      <c r="H45" s="440">
        <v>208963</v>
      </c>
      <c r="I45" s="440">
        <v>206356</v>
      </c>
      <c r="J45" s="440">
        <v>211590</v>
      </c>
      <c r="K45" s="863">
        <v>92.81</v>
      </c>
      <c r="L45" s="393"/>
      <c r="M45" s="773"/>
      <c r="N45" s="484"/>
      <c r="O45" s="882"/>
      <c r="P45" s="881"/>
      <c r="Q45" s="882"/>
      <c r="R45" s="882"/>
      <c r="S45" s="469"/>
      <c r="T45" s="469"/>
      <c r="U45" s="469"/>
      <c r="V45" s="469"/>
      <c r="W45" s="469"/>
      <c r="X45" s="469"/>
      <c r="Y45" s="469"/>
      <c r="Z45" s="469"/>
      <c r="AA45" s="469"/>
      <c r="AB45" s="469"/>
      <c r="AC45" s="469"/>
      <c r="AD45" s="469"/>
      <c r="AE45" s="469"/>
      <c r="AF45" s="469"/>
      <c r="AG45" s="469"/>
      <c r="AH45" s="469"/>
      <c r="AI45" s="469"/>
      <c r="AJ45" s="469"/>
      <c r="AK45" s="494"/>
      <c r="AL45" s="494"/>
      <c r="AM45" s="494"/>
      <c r="AN45" s="838"/>
      <c r="AO45" s="838"/>
      <c r="AP45" s="838"/>
      <c r="AQ45" s="838"/>
      <c r="AR45" s="838"/>
      <c r="AS45" s="838"/>
      <c r="AT45" s="838"/>
      <c r="AU45" s="838"/>
      <c r="AV45" s="838"/>
      <c r="AW45" s="838"/>
      <c r="AX45" s="838"/>
      <c r="AY45" s="838"/>
      <c r="AZ45" s="838"/>
      <c r="BA45" s="838"/>
      <c r="BB45" s="838"/>
      <c r="BC45" s="838"/>
      <c r="BD45" s="838"/>
      <c r="BE45" s="838"/>
      <c r="BF45" s="838"/>
      <c r="BG45" s="838"/>
      <c r="BH45" s="838"/>
      <c r="BI45" s="838"/>
      <c r="BJ45" s="838"/>
      <c r="BK45" s="838"/>
      <c r="BL45" s="838"/>
      <c r="BM45" s="838"/>
      <c r="BN45" s="838"/>
      <c r="BO45" s="838"/>
      <c r="BP45" s="838"/>
      <c r="BQ45" s="838"/>
      <c r="BR45" s="838"/>
      <c r="BS45" s="838"/>
      <c r="BT45" s="838"/>
      <c r="BU45" s="838"/>
      <c r="BV45" s="838"/>
      <c r="BW45" s="838"/>
      <c r="BX45" s="838"/>
      <c r="BY45" s="838"/>
      <c r="BZ45" s="838"/>
      <c r="CA45" s="838"/>
      <c r="CB45" s="838"/>
      <c r="CC45" s="838"/>
      <c r="CD45" s="838"/>
      <c r="CE45" s="838"/>
      <c r="CF45" s="838"/>
      <c r="CG45" s="838"/>
      <c r="CH45" s="838"/>
      <c r="CI45" s="838"/>
      <c r="CJ45" s="838"/>
      <c r="CK45" s="838"/>
      <c r="CL45" s="838"/>
      <c r="CM45" s="838"/>
      <c r="CN45" s="838"/>
      <c r="CO45" s="838"/>
      <c r="CP45" s="838"/>
      <c r="CQ45" s="838"/>
      <c r="CR45" s="838"/>
      <c r="CS45" s="838"/>
      <c r="CT45" s="838"/>
    </row>
    <row r="46" spans="1:98" ht="15" customHeight="1">
      <c r="A46" s="464"/>
      <c r="B46" s="535"/>
      <c r="C46" s="128" t="s">
        <v>62</v>
      </c>
      <c r="D46" s="472"/>
      <c r="E46" s="390">
        <v>10189</v>
      </c>
      <c r="F46" s="390">
        <v>10231</v>
      </c>
      <c r="G46" s="390">
        <v>10014</v>
      </c>
      <c r="H46" s="390">
        <v>10431</v>
      </c>
      <c r="I46" s="390">
        <v>10241</v>
      </c>
      <c r="J46" s="390">
        <v>10422</v>
      </c>
      <c r="K46" s="843">
        <v>98.96</v>
      </c>
      <c r="L46" s="393"/>
      <c r="M46" s="594"/>
      <c r="N46" s="464"/>
      <c r="AK46" s="494"/>
      <c r="AL46" s="494"/>
      <c r="AM46" s="494"/>
      <c r="AN46" s="494"/>
      <c r="AO46" s="494"/>
      <c r="AP46" s="494"/>
      <c r="AQ46" s="494"/>
      <c r="AR46" s="494"/>
      <c r="AS46" s="494"/>
      <c r="AT46" s="494"/>
      <c r="AU46" s="494"/>
      <c r="AV46" s="494"/>
      <c r="AW46" s="494"/>
      <c r="AX46" s="494"/>
      <c r="AY46" s="494"/>
      <c r="AZ46" s="494"/>
      <c r="BA46" s="494"/>
      <c r="BB46" s="494"/>
      <c r="BC46" s="494"/>
      <c r="BD46" s="494"/>
      <c r="BE46" s="494"/>
      <c r="BF46" s="494"/>
      <c r="BG46" s="494"/>
      <c r="BH46" s="494"/>
      <c r="BI46" s="494"/>
      <c r="BJ46" s="494"/>
      <c r="BK46" s="494"/>
      <c r="BL46" s="494"/>
      <c r="BM46" s="494"/>
      <c r="BN46" s="494"/>
      <c r="BO46" s="494"/>
      <c r="BP46" s="494"/>
      <c r="BQ46" s="494"/>
      <c r="BR46" s="494"/>
      <c r="BS46" s="494"/>
      <c r="BT46" s="494"/>
      <c r="BU46" s="494"/>
      <c r="BV46" s="494"/>
      <c r="BW46" s="494"/>
      <c r="BX46" s="494"/>
      <c r="BY46" s="494"/>
      <c r="BZ46" s="494"/>
      <c r="CA46" s="494"/>
      <c r="CB46" s="494"/>
      <c r="CC46" s="494"/>
      <c r="CD46" s="494"/>
      <c r="CE46" s="494"/>
      <c r="CF46" s="494"/>
      <c r="CG46" s="494"/>
      <c r="CH46" s="494"/>
      <c r="CI46" s="494"/>
      <c r="CJ46" s="494"/>
      <c r="CK46" s="494"/>
      <c r="CL46" s="494"/>
      <c r="CM46" s="494"/>
      <c r="CN46" s="494"/>
      <c r="CO46" s="494"/>
      <c r="CP46" s="494"/>
      <c r="CQ46" s="494"/>
      <c r="CR46" s="494"/>
      <c r="CS46" s="494"/>
      <c r="CT46" s="494"/>
    </row>
    <row r="47" spans="1:98" ht="11.65" customHeight="1">
      <c r="A47" s="464"/>
      <c r="B47" s="535"/>
      <c r="C47" s="128" t="s">
        <v>55</v>
      </c>
      <c r="D47" s="472"/>
      <c r="E47" s="390">
        <v>3962</v>
      </c>
      <c r="F47" s="390">
        <v>4025</v>
      </c>
      <c r="G47" s="390">
        <v>4042</v>
      </c>
      <c r="H47" s="390">
        <v>4165</v>
      </c>
      <c r="I47" s="390">
        <v>4220</v>
      </c>
      <c r="J47" s="390">
        <v>4231</v>
      </c>
      <c r="K47" s="843">
        <v>88.82</v>
      </c>
      <c r="L47" s="393"/>
      <c r="M47" s="594"/>
      <c r="N47" s="464"/>
      <c r="AK47" s="494"/>
      <c r="AL47" s="494"/>
      <c r="AM47" s="494"/>
      <c r="AN47" s="494"/>
      <c r="AO47" s="494"/>
      <c r="AP47" s="494"/>
      <c r="AQ47" s="494"/>
      <c r="AR47" s="494"/>
      <c r="AS47" s="494"/>
      <c r="AT47" s="494"/>
      <c r="AU47" s="494"/>
      <c r="AV47" s="494"/>
      <c r="AW47" s="494"/>
      <c r="AX47" s="494"/>
      <c r="AY47" s="494"/>
      <c r="AZ47" s="494"/>
      <c r="BA47" s="494"/>
      <c r="BB47" s="494"/>
      <c r="BC47" s="494"/>
      <c r="BD47" s="494"/>
      <c r="BE47" s="494"/>
      <c r="BF47" s="494"/>
      <c r="BG47" s="494"/>
      <c r="BH47" s="494"/>
      <c r="BI47" s="494"/>
      <c r="BJ47" s="494"/>
      <c r="BK47" s="494"/>
      <c r="BL47" s="494"/>
      <c r="BM47" s="494"/>
      <c r="BN47" s="494"/>
      <c r="BO47" s="494"/>
      <c r="BP47" s="494"/>
      <c r="BQ47" s="494"/>
      <c r="BR47" s="494"/>
      <c r="BS47" s="494"/>
      <c r="BT47" s="494"/>
      <c r="BU47" s="494"/>
      <c r="BV47" s="494"/>
      <c r="BW47" s="494"/>
      <c r="BX47" s="494"/>
      <c r="BY47" s="494"/>
      <c r="BZ47" s="494"/>
      <c r="CA47" s="494"/>
      <c r="CB47" s="494"/>
      <c r="CC47" s="494"/>
      <c r="CD47" s="494"/>
      <c r="CE47" s="494"/>
      <c r="CF47" s="494"/>
      <c r="CG47" s="494"/>
      <c r="CH47" s="494"/>
      <c r="CI47" s="494"/>
      <c r="CJ47" s="494"/>
      <c r="CK47" s="494"/>
      <c r="CL47" s="494"/>
      <c r="CM47" s="494"/>
      <c r="CN47" s="494"/>
      <c r="CO47" s="494"/>
      <c r="CP47" s="494"/>
      <c r="CQ47" s="494"/>
      <c r="CR47" s="494"/>
      <c r="CS47" s="494"/>
      <c r="CT47" s="494"/>
    </row>
    <row r="48" spans="1:98" ht="11.65" customHeight="1">
      <c r="A48" s="464"/>
      <c r="B48" s="535"/>
      <c r="C48" s="128" t="s">
        <v>64</v>
      </c>
      <c r="D48" s="472"/>
      <c r="E48" s="390">
        <v>7156</v>
      </c>
      <c r="F48" s="390">
        <v>7120</v>
      </c>
      <c r="G48" s="390">
        <v>7040</v>
      </c>
      <c r="H48" s="390">
        <v>7020</v>
      </c>
      <c r="I48" s="390">
        <v>7041</v>
      </c>
      <c r="J48" s="390">
        <v>7205</v>
      </c>
      <c r="K48" s="843">
        <v>95.89</v>
      </c>
      <c r="L48" s="393"/>
      <c r="M48" s="594"/>
      <c r="N48" s="464"/>
      <c r="AK48" s="494"/>
      <c r="AL48" s="494"/>
      <c r="AM48" s="494"/>
      <c r="AN48" s="494"/>
      <c r="AO48" s="494"/>
      <c r="AP48" s="494"/>
      <c r="AQ48" s="494"/>
      <c r="AR48" s="494"/>
      <c r="AS48" s="494"/>
      <c r="AT48" s="494"/>
      <c r="AU48" s="494"/>
      <c r="AV48" s="494"/>
      <c r="AW48" s="494"/>
      <c r="AX48" s="494"/>
      <c r="AY48" s="494"/>
      <c r="AZ48" s="494"/>
      <c r="BA48" s="494"/>
      <c r="BB48" s="494"/>
      <c r="BC48" s="494"/>
      <c r="BD48" s="494"/>
      <c r="BE48" s="494"/>
      <c r="BF48" s="494"/>
      <c r="BG48" s="494"/>
      <c r="BH48" s="494"/>
      <c r="BI48" s="494"/>
      <c r="BJ48" s="494"/>
      <c r="BK48" s="494"/>
      <c r="BL48" s="494"/>
      <c r="BM48" s="494"/>
      <c r="BN48" s="494"/>
      <c r="BO48" s="494"/>
      <c r="BP48" s="494"/>
      <c r="BQ48" s="494"/>
      <c r="BR48" s="494"/>
      <c r="BS48" s="494"/>
      <c r="BT48" s="494"/>
      <c r="BU48" s="494"/>
      <c r="BV48" s="494"/>
      <c r="BW48" s="494"/>
      <c r="BX48" s="494"/>
      <c r="BY48" s="494"/>
      <c r="BZ48" s="494"/>
      <c r="CA48" s="494"/>
      <c r="CB48" s="494"/>
      <c r="CC48" s="494"/>
      <c r="CD48" s="494"/>
      <c r="CE48" s="494"/>
      <c r="CF48" s="494"/>
      <c r="CG48" s="494"/>
      <c r="CH48" s="494"/>
      <c r="CI48" s="494"/>
      <c r="CJ48" s="494"/>
      <c r="CK48" s="494"/>
      <c r="CL48" s="494"/>
      <c r="CM48" s="494"/>
      <c r="CN48" s="494"/>
      <c r="CO48" s="494"/>
      <c r="CP48" s="494"/>
      <c r="CQ48" s="494"/>
      <c r="CR48" s="494"/>
      <c r="CS48" s="494"/>
      <c r="CT48" s="494"/>
    </row>
    <row r="49" spans="1:98" ht="11.65" customHeight="1">
      <c r="A49" s="464"/>
      <c r="B49" s="535"/>
      <c r="C49" s="128" t="s">
        <v>66</v>
      </c>
      <c r="D49" s="472"/>
      <c r="E49" s="390">
        <v>1633</v>
      </c>
      <c r="F49" s="390">
        <v>1606</v>
      </c>
      <c r="G49" s="390">
        <v>1598</v>
      </c>
      <c r="H49" s="390">
        <v>1604</v>
      </c>
      <c r="I49" s="390">
        <v>1682</v>
      </c>
      <c r="J49" s="390">
        <v>1716</v>
      </c>
      <c r="K49" s="843">
        <v>99.06</v>
      </c>
      <c r="L49" s="774"/>
      <c r="M49" s="464"/>
      <c r="N49" s="464"/>
      <c r="AK49" s="494"/>
      <c r="AL49" s="494"/>
      <c r="AM49" s="494"/>
      <c r="AN49" s="494"/>
      <c r="AO49" s="494"/>
      <c r="AP49" s="494"/>
      <c r="AQ49" s="494"/>
      <c r="AR49" s="494"/>
      <c r="AS49" s="494"/>
      <c r="AT49" s="494"/>
      <c r="AU49" s="494"/>
      <c r="AV49" s="494"/>
      <c r="AW49" s="494"/>
      <c r="AX49" s="494"/>
      <c r="AY49" s="494"/>
      <c r="AZ49" s="494"/>
      <c r="BA49" s="494"/>
      <c r="BB49" s="494"/>
      <c r="BC49" s="494"/>
      <c r="BD49" s="494"/>
      <c r="BE49" s="494"/>
      <c r="BF49" s="494"/>
      <c r="BG49" s="494"/>
      <c r="BH49" s="494"/>
      <c r="BI49" s="494"/>
      <c r="BJ49" s="494"/>
      <c r="BK49" s="494"/>
      <c r="BL49" s="494"/>
      <c r="BM49" s="494"/>
      <c r="BN49" s="494"/>
      <c r="BO49" s="494"/>
      <c r="BP49" s="494"/>
      <c r="BQ49" s="494"/>
      <c r="BR49" s="494"/>
      <c r="BS49" s="494"/>
      <c r="BT49" s="494"/>
      <c r="BU49" s="494"/>
      <c r="BV49" s="494"/>
      <c r="BW49" s="494"/>
      <c r="BX49" s="494"/>
      <c r="BY49" s="494"/>
      <c r="BZ49" s="494"/>
      <c r="CA49" s="494"/>
      <c r="CB49" s="494"/>
      <c r="CC49" s="494"/>
      <c r="CD49" s="494"/>
      <c r="CE49" s="494"/>
      <c r="CF49" s="494"/>
      <c r="CG49" s="494"/>
      <c r="CH49" s="494"/>
      <c r="CI49" s="494"/>
      <c r="CJ49" s="494"/>
      <c r="CK49" s="494"/>
      <c r="CL49" s="494"/>
      <c r="CM49" s="494"/>
      <c r="CN49" s="494"/>
      <c r="CO49" s="494"/>
      <c r="CP49" s="494"/>
      <c r="CQ49" s="494"/>
      <c r="CR49" s="494"/>
      <c r="CS49" s="494"/>
      <c r="CT49" s="494"/>
    </row>
    <row r="50" spans="1:98" ht="11.65" customHeight="1">
      <c r="A50" s="464"/>
      <c r="B50" s="535"/>
      <c r="C50" s="128" t="s">
        <v>75</v>
      </c>
      <c r="D50" s="472"/>
      <c r="E50" s="390">
        <v>3138</v>
      </c>
      <c r="F50" s="390">
        <v>3248</v>
      </c>
      <c r="G50" s="390">
        <v>3293</v>
      </c>
      <c r="H50" s="390">
        <v>3368</v>
      </c>
      <c r="I50" s="390">
        <v>3325</v>
      </c>
      <c r="J50" s="390">
        <v>3420</v>
      </c>
      <c r="K50" s="843">
        <v>90.84</v>
      </c>
      <c r="L50" s="774"/>
      <c r="M50" s="464"/>
      <c r="N50" s="464"/>
      <c r="AK50" s="494"/>
      <c r="AL50" s="494"/>
      <c r="AM50" s="494"/>
      <c r="AN50" s="494"/>
      <c r="AO50" s="494"/>
      <c r="AP50" s="494"/>
      <c r="AQ50" s="494"/>
      <c r="AR50" s="494"/>
      <c r="AS50" s="494"/>
      <c r="AT50" s="494"/>
      <c r="AU50" s="494"/>
      <c r="AV50" s="494"/>
      <c r="AW50" s="494"/>
      <c r="AX50" s="494"/>
      <c r="AY50" s="494"/>
      <c r="AZ50" s="494"/>
      <c r="BA50" s="494"/>
      <c r="BB50" s="494"/>
      <c r="BC50" s="494"/>
      <c r="BD50" s="494"/>
      <c r="BE50" s="494"/>
      <c r="BF50" s="494"/>
      <c r="BG50" s="494"/>
      <c r="BH50" s="494"/>
      <c r="BI50" s="494"/>
      <c r="BJ50" s="494"/>
      <c r="BK50" s="494"/>
      <c r="BL50" s="494"/>
      <c r="BM50" s="494"/>
      <c r="BN50" s="494"/>
      <c r="BO50" s="494"/>
      <c r="BP50" s="494"/>
      <c r="BQ50" s="494"/>
      <c r="BR50" s="494"/>
      <c r="BS50" s="494"/>
      <c r="BT50" s="494"/>
      <c r="BU50" s="494"/>
      <c r="BV50" s="494"/>
      <c r="BW50" s="494"/>
      <c r="BX50" s="494"/>
      <c r="BY50" s="494"/>
      <c r="BZ50" s="494"/>
      <c r="CA50" s="494"/>
      <c r="CB50" s="494"/>
      <c r="CC50" s="494"/>
      <c r="CD50" s="494"/>
      <c r="CE50" s="494"/>
      <c r="CF50" s="494"/>
      <c r="CG50" s="494"/>
      <c r="CH50" s="494"/>
      <c r="CI50" s="494"/>
      <c r="CJ50" s="494"/>
      <c r="CK50" s="494"/>
      <c r="CL50" s="494"/>
      <c r="CM50" s="494"/>
      <c r="CN50" s="494"/>
      <c r="CO50" s="494"/>
      <c r="CP50" s="494"/>
      <c r="CQ50" s="494"/>
      <c r="CR50" s="494"/>
      <c r="CS50" s="494"/>
      <c r="CT50" s="494"/>
    </row>
    <row r="51" spans="1:98" ht="11.65" customHeight="1">
      <c r="A51" s="464"/>
      <c r="B51" s="535"/>
      <c r="C51" s="128" t="s">
        <v>61</v>
      </c>
      <c r="D51" s="472"/>
      <c r="E51" s="390">
        <v>6374</v>
      </c>
      <c r="F51" s="390">
        <v>6232</v>
      </c>
      <c r="G51" s="390">
        <v>6190</v>
      </c>
      <c r="H51" s="390">
        <v>6220</v>
      </c>
      <c r="I51" s="390">
        <v>6225</v>
      </c>
      <c r="J51" s="390">
        <v>6320</v>
      </c>
      <c r="K51" s="843">
        <v>103.78</v>
      </c>
      <c r="L51" s="774"/>
      <c r="M51" s="464"/>
      <c r="N51" s="464"/>
      <c r="AK51" s="494"/>
      <c r="AL51" s="494"/>
      <c r="AM51" s="494"/>
      <c r="AN51" s="494"/>
      <c r="AO51" s="494"/>
      <c r="AP51" s="494"/>
      <c r="AQ51" s="494"/>
      <c r="AR51" s="494"/>
      <c r="AS51" s="494"/>
      <c r="AT51" s="494"/>
      <c r="AU51" s="494"/>
      <c r="AV51" s="494"/>
      <c r="AW51" s="494"/>
      <c r="AX51" s="494"/>
      <c r="AY51" s="494"/>
      <c r="AZ51" s="494"/>
      <c r="BA51" s="494"/>
      <c r="BB51" s="494"/>
      <c r="BC51" s="494"/>
      <c r="BD51" s="494"/>
      <c r="BE51" s="494"/>
      <c r="BF51" s="494"/>
      <c r="BG51" s="494"/>
      <c r="BH51" s="494"/>
      <c r="BI51" s="494"/>
      <c r="BJ51" s="494"/>
      <c r="BK51" s="494"/>
      <c r="BL51" s="494"/>
      <c r="BM51" s="494"/>
      <c r="BN51" s="494"/>
      <c r="BO51" s="494"/>
      <c r="BP51" s="494"/>
      <c r="BQ51" s="494"/>
      <c r="BR51" s="494"/>
      <c r="BS51" s="494"/>
      <c r="BT51" s="494"/>
      <c r="BU51" s="494"/>
      <c r="BV51" s="494"/>
      <c r="BW51" s="494"/>
      <c r="BX51" s="494"/>
      <c r="BY51" s="494"/>
      <c r="BZ51" s="494"/>
      <c r="CA51" s="494"/>
      <c r="CB51" s="494"/>
      <c r="CC51" s="494"/>
      <c r="CD51" s="494"/>
      <c r="CE51" s="494"/>
      <c r="CF51" s="494"/>
      <c r="CG51" s="494"/>
      <c r="CH51" s="494"/>
      <c r="CI51" s="494"/>
      <c r="CJ51" s="494"/>
      <c r="CK51" s="494"/>
      <c r="CL51" s="494"/>
      <c r="CM51" s="494"/>
      <c r="CN51" s="494"/>
      <c r="CO51" s="494"/>
      <c r="CP51" s="494"/>
      <c r="CQ51" s="494"/>
      <c r="CR51" s="494"/>
      <c r="CS51" s="494"/>
      <c r="CT51" s="494"/>
    </row>
    <row r="52" spans="1:98" ht="11.65" customHeight="1">
      <c r="A52" s="464"/>
      <c r="B52" s="535"/>
      <c r="C52" s="128" t="s">
        <v>56</v>
      </c>
      <c r="D52" s="472"/>
      <c r="E52" s="390">
        <v>3551</v>
      </c>
      <c r="F52" s="390">
        <v>3553</v>
      </c>
      <c r="G52" s="390">
        <v>3519</v>
      </c>
      <c r="H52" s="390">
        <v>3486</v>
      </c>
      <c r="I52" s="390">
        <v>3389</v>
      </c>
      <c r="J52" s="390">
        <v>3393</v>
      </c>
      <c r="K52" s="843">
        <v>90.61</v>
      </c>
      <c r="L52" s="774"/>
      <c r="M52" s="464"/>
      <c r="N52" s="464"/>
    </row>
    <row r="53" spans="1:98" ht="11.65" customHeight="1">
      <c r="A53" s="464"/>
      <c r="B53" s="535"/>
      <c r="C53" s="128" t="s">
        <v>74</v>
      </c>
      <c r="D53" s="472"/>
      <c r="E53" s="390">
        <v>6227</v>
      </c>
      <c r="F53" s="390">
        <v>6273</v>
      </c>
      <c r="G53" s="390">
        <v>6219</v>
      </c>
      <c r="H53" s="390">
        <v>6303</v>
      </c>
      <c r="I53" s="390">
        <v>6285</v>
      </c>
      <c r="J53" s="390">
        <v>6570</v>
      </c>
      <c r="K53" s="843">
        <v>96.06</v>
      </c>
      <c r="L53" s="774"/>
      <c r="M53" s="464"/>
      <c r="N53" s="464"/>
    </row>
    <row r="54" spans="1:98" ht="11.65" customHeight="1">
      <c r="A54" s="464"/>
      <c r="B54" s="535"/>
      <c r="C54" s="128" t="s">
        <v>76</v>
      </c>
      <c r="D54" s="472"/>
      <c r="E54" s="390">
        <v>2796</v>
      </c>
      <c r="F54" s="390">
        <v>2818</v>
      </c>
      <c r="G54" s="390">
        <v>2853</v>
      </c>
      <c r="H54" s="390">
        <v>2817</v>
      </c>
      <c r="I54" s="390">
        <v>2766</v>
      </c>
      <c r="J54" s="390">
        <v>2833</v>
      </c>
      <c r="K54" s="843">
        <v>90.34</v>
      </c>
      <c r="L54" s="774"/>
      <c r="M54" s="464"/>
      <c r="N54" s="464"/>
    </row>
    <row r="55" spans="1:98" ht="11.65" customHeight="1">
      <c r="A55" s="464"/>
      <c r="B55" s="535"/>
      <c r="C55" s="128" t="s">
        <v>60</v>
      </c>
      <c r="D55" s="472"/>
      <c r="E55" s="390">
        <v>4562</v>
      </c>
      <c r="F55" s="390">
        <v>4581</v>
      </c>
      <c r="G55" s="390">
        <v>4547</v>
      </c>
      <c r="H55" s="390">
        <v>4607</v>
      </c>
      <c r="I55" s="390">
        <v>4503</v>
      </c>
      <c r="J55" s="390">
        <v>4700</v>
      </c>
      <c r="K55" s="843">
        <v>98.78</v>
      </c>
      <c r="L55" s="774"/>
      <c r="M55" s="464"/>
      <c r="N55" s="464"/>
    </row>
    <row r="56" spans="1:98" ht="11.65" customHeight="1">
      <c r="A56" s="464"/>
      <c r="B56" s="535"/>
      <c r="C56" s="128" t="s">
        <v>59</v>
      </c>
      <c r="D56" s="472"/>
      <c r="E56" s="390">
        <v>37113</v>
      </c>
      <c r="F56" s="390">
        <v>37996</v>
      </c>
      <c r="G56" s="390">
        <v>37722</v>
      </c>
      <c r="H56" s="390">
        <v>37566</v>
      </c>
      <c r="I56" s="390">
        <v>37719</v>
      </c>
      <c r="J56" s="390">
        <v>38639</v>
      </c>
      <c r="K56" s="843">
        <v>94.73</v>
      </c>
      <c r="L56" s="774"/>
      <c r="M56" s="464"/>
      <c r="N56" s="464"/>
    </row>
    <row r="57" spans="1:98" ht="11.65" customHeight="1">
      <c r="A57" s="464"/>
      <c r="B57" s="535"/>
      <c r="C57" s="128" t="s">
        <v>57</v>
      </c>
      <c r="D57" s="472"/>
      <c r="E57" s="390">
        <v>2840</v>
      </c>
      <c r="F57" s="390">
        <v>2985</v>
      </c>
      <c r="G57" s="390">
        <v>2896</v>
      </c>
      <c r="H57" s="390">
        <v>2920</v>
      </c>
      <c r="I57" s="390">
        <v>2903</v>
      </c>
      <c r="J57" s="390">
        <v>2874</v>
      </c>
      <c r="K57" s="843">
        <v>91.24</v>
      </c>
      <c r="L57" s="774"/>
      <c r="M57" s="464"/>
      <c r="N57" s="464"/>
    </row>
    <row r="58" spans="1:98" ht="11.65" customHeight="1">
      <c r="A58" s="464"/>
      <c r="B58" s="535"/>
      <c r="C58" s="128" t="s">
        <v>63</v>
      </c>
      <c r="D58" s="472"/>
      <c r="E58" s="390">
        <v>58944</v>
      </c>
      <c r="F58" s="390">
        <v>59796</v>
      </c>
      <c r="G58" s="390">
        <v>59281</v>
      </c>
      <c r="H58" s="390">
        <v>59295</v>
      </c>
      <c r="I58" s="390">
        <v>58398</v>
      </c>
      <c r="J58" s="390">
        <v>60244</v>
      </c>
      <c r="K58" s="843">
        <v>93.43</v>
      </c>
      <c r="L58" s="774"/>
      <c r="M58" s="464"/>
      <c r="N58" s="464"/>
    </row>
    <row r="59" spans="1:98" ht="11.65" customHeight="1">
      <c r="A59" s="464"/>
      <c r="B59" s="535"/>
      <c r="C59" s="128" t="s">
        <v>79</v>
      </c>
      <c r="D59" s="472"/>
      <c r="E59" s="390">
        <v>5113</v>
      </c>
      <c r="F59" s="390">
        <v>5194</v>
      </c>
      <c r="G59" s="390">
        <v>5138</v>
      </c>
      <c r="H59" s="390">
        <v>5058</v>
      </c>
      <c r="I59" s="390">
        <v>5188</v>
      </c>
      <c r="J59" s="390">
        <v>5234</v>
      </c>
      <c r="K59" s="843">
        <v>94.2</v>
      </c>
      <c r="L59" s="774"/>
      <c r="M59" s="464"/>
      <c r="N59" s="464"/>
    </row>
    <row r="60" spans="1:98" ht="11.65" customHeight="1">
      <c r="A60" s="464"/>
      <c r="B60" s="535"/>
      <c r="C60" s="128" t="s">
        <v>58</v>
      </c>
      <c r="D60" s="472"/>
      <c r="E60" s="390">
        <v>16978</v>
      </c>
      <c r="F60" s="390">
        <v>17402</v>
      </c>
      <c r="G60" s="390">
        <v>17240</v>
      </c>
      <c r="H60" s="390">
        <v>17352</v>
      </c>
      <c r="I60" s="390">
        <v>17207</v>
      </c>
      <c r="J60" s="390">
        <v>17589</v>
      </c>
      <c r="K60" s="843">
        <v>100.99</v>
      </c>
      <c r="L60" s="774"/>
      <c r="M60" s="464"/>
      <c r="N60" s="464"/>
    </row>
    <row r="61" spans="1:98" ht="11.65" customHeight="1">
      <c r="A61" s="464"/>
      <c r="B61" s="535"/>
      <c r="C61" s="128" t="s">
        <v>65</v>
      </c>
      <c r="D61" s="472"/>
      <c r="E61" s="390">
        <v>2417</v>
      </c>
      <c r="F61" s="390">
        <v>2364</v>
      </c>
      <c r="G61" s="390">
        <v>2318</v>
      </c>
      <c r="H61" s="390">
        <v>2310</v>
      </c>
      <c r="I61" s="390">
        <v>2301</v>
      </c>
      <c r="J61" s="390">
        <v>2346</v>
      </c>
      <c r="K61" s="843">
        <v>102.19</v>
      </c>
      <c r="L61" s="774"/>
      <c r="M61" s="464"/>
      <c r="N61" s="464"/>
    </row>
    <row r="62" spans="1:98" ht="11.65" customHeight="1">
      <c r="A62" s="464"/>
      <c r="B62" s="535"/>
      <c r="C62" s="128" t="s">
        <v>67</v>
      </c>
      <c r="D62" s="472"/>
      <c r="E62" s="390">
        <v>4848</v>
      </c>
      <c r="F62" s="390">
        <v>4954</v>
      </c>
      <c r="G62" s="390">
        <v>4833</v>
      </c>
      <c r="H62" s="390">
        <v>4855</v>
      </c>
      <c r="I62" s="390">
        <v>4760</v>
      </c>
      <c r="J62" s="390">
        <v>4829</v>
      </c>
      <c r="K62" s="843">
        <v>98.27</v>
      </c>
      <c r="L62" s="774"/>
      <c r="M62" s="464"/>
      <c r="N62" s="464"/>
    </row>
    <row r="63" spans="1:98" ht="11.65" customHeight="1">
      <c r="A63" s="464"/>
      <c r="B63" s="535"/>
      <c r="C63" s="128" t="s">
        <v>77</v>
      </c>
      <c r="D63" s="472"/>
      <c r="E63" s="390">
        <v>6718</v>
      </c>
      <c r="F63" s="390">
        <v>6850</v>
      </c>
      <c r="G63" s="390">
        <v>6788</v>
      </c>
      <c r="H63" s="390">
        <v>6717</v>
      </c>
      <c r="I63" s="390">
        <v>6574</v>
      </c>
      <c r="J63" s="390">
        <v>6922</v>
      </c>
      <c r="K63" s="843">
        <v>94.24</v>
      </c>
      <c r="L63" s="774"/>
      <c r="M63" s="464"/>
      <c r="N63" s="464"/>
    </row>
    <row r="64" spans="1:98" ht="11.25" customHeight="1">
      <c r="A64" s="464"/>
      <c r="B64" s="535"/>
      <c r="C64" s="128" t="s">
        <v>132</v>
      </c>
      <c r="D64" s="472"/>
      <c r="E64" s="390">
        <v>17485</v>
      </c>
      <c r="F64" s="390">
        <v>18259</v>
      </c>
      <c r="G64" s="390">
        <v>18520</v>
      </c>
      <c r="H64" s="390">
        <v>18565</v>
      </c>
      <c r="I64" s="390">
        <v>17496</v>
      </c>
      <c r="J64" s="390">
        <v>17951</v>
      </c>
      <c r="K64" s="843">
        <v>68.569999999999993</v>
      </c>
      <c r="L64" s="774"/>
      <c r="M64" s="464"/>
      <c r="N64" s="464"/>
    </row>
    <row r="65" spans="1:15" ht="11.65" customHeight="1">
      <c r="A65" s="464"/>
      <c r="B65" s="535"/>
      <c r="C65" s="128" t="s">
        <v>133</v>
      </c>
      <c r="D65" s="472"/>
      <c r="E65" s="390">
        <v>4466</v>
      </c>
      <c r="F65" s="390">
        <v>4384</v>
      </c>
      <c r="G65" s="390">
        <v>4334</v>
      </c>
      <c r="H65" s="390">
        <v>4304</v>
      </c>
      <c r="I65" s="390">
        <v>4133</v>
      </c>
      <c r="J65" s="390">
        <v>4152</v>
      </c>
      <c r="K65" s="843">
        <v>88.69</v>
      </c>
      <c r="L65" s="774"/>
      <c r="M65" s="464"/>
      <c r="N65" s="464"/>
    </row>
    <row r="66" spans="1:15" s="777" customFormat="1" ht="7.5" customHeight="1">
      <c r="A66" s="775"/>
      <c r="B66" s="776"/>
      <c r="C66" s="1683" t="s">
        <v>591</v>
      </c>
      <c r="D66" s="1683"/>
      <c r="E66" s="1683"/>
      <c r="F66" s="1683"/>
      <c r="G66" s="1683"/>
      <c r="H66" s="1683"/>
      <c r="I66" s="1683"/>
      <c r="J66" s="1683"/>
      <c r="K66" s="1684"/>
      <c r="L66" s="1684"/>
      <c r="M66" s="1684"/>
      <c r="N66" s="1684"/>
      <c r="O66" s="1684"/>
    </row>
    <row r="67" spans="1:15" ht="13.5" customHeight="1">
      <c r="A67" s="464"/>
      <c r="B67" s="776"/>
      <c r="C67" s="540" t="s">
        <v>405</v>
      </c>
      <c r="D67" s="472"/>
      <c r="E67" s="778"/>
      <c r="F67" s="778"/>
      <c r="G67" s="778"/>
      <c r="H67" s="778"/>
      <c r="I67" s="513" t="s">
        <v>136</v>
      </c>
      <c r="J67" s="653"/>
      <c r="K67" s="653"/>
      <c r="L67" s="653"/>
      <c r="M67" s="594"/>
      <c r="N67" s="464"/>
    </row>
    <row r="68" spans="1:15" ht="9" customHeight="1">
      <c r="A68" s="464"/>
      <c r="B68" s="779"/>
      <c r="C68" s="780" t="s">
        <v>247</v>
      </c>
      <c r="D68" s="472"/>
      <c r="E68" s="778"/>
      <c r="F68" s="778"/>
      <c r="G68" s="778"/>
      <c r="H68" s="778"/>
      <c r="I68" s="781"/>
      <c r="J68" s="653"/>
      <c r="K68" s="653"/>
      <c r="L68" s="653"/>
      <c r="M68" s="594"/>
      <c r="N68" s="464"/>
    </row>
    <row r="69" spans="1:15" ht="13.5" customHeight="1">
      <c r="A69" s="464"/>
      <c r="B69" s="782">
        <v>18</v>
      </c>
      <c r="C69" s="1676">
        <v>42125</v>
      </c>
      <c r="D69" s="1676"/>
      <c r="E69" s="1676"/>
      <c r="F69" s="1676"/>
      <c r="G69" s="474"/>
      <c r="H69" s="474"/>
      <c r="I69" s="474"/>
      <c r="J69" s="474"/>
      <c r="K69" s="474"/>
      <c r="L69" s="474"/>
      <c r="M69" s="474"/>
      <c r="N69" s="474"/>
    </row>
    <row r="70" spans="1:15" ht="13.5" customHeight="1">
      <c r="A70" s="494"/>
      <c r="B70" s="494"/>
      <c r="C70" s="494"/>
      <c r="D70" s="494"/>
      <c r="E70" s="494"/>
      <c r="F70" s="494"/>
      <c r="G70" s="494"/>
      <c r="H70" s="494"/>
      <c r="I70" s="494"/>
      <c r="J70" s="494"/>
      <c r="K70" s="494"/>
      <c r="L70" s="783"/>
      <c r="M70" s="494"/>
      <c r="N70" s="494"/>
    </row>
    <row r="71" spans="1:15">
      <c r="A71" s="494"/>
      <c r="B71" s="494"/>
      <c r="C71" s="494"/>
      <c r="D71" s="494"/>
      <c r="E71" s="784"/>
      <c r="F71" s="784"/>
      <c r="G71" s="784"/>
      <c r="H71" s="784"/>
      <c r="I71" s="784"/>
      <c r="J71" s="784"/>
      <c r="K71" s="784"/>
      <c r="L71" s="784"/>
      <c r="M71" s="784"/>
      <c r="N71" s="784"/>
    </row>
    <row r="72" spans="1:15">
      <c r="A72" s="494"/>
      <c r="B72" s="494"/>
      <c r="C72" s="494"/>
      <c r="D72" s="494"/>
      <c r="E72" s="494"/>
      <c r="F72" s="494" t="s">
        <v>34</v>
      </c>
      <c r="G72" s="494"/>
      <c r="H72" s="494"/>
      <c r="I72" s="494"/>
      <c r="J72" s="494"/>
      <c r="K72" s="494"/>
      <c r="L72" s="783"/>
      <c r="M72" s="494"/>
      <c r="N72" s="494"/>
    </row>
    <row r="73" spans="1:15">
      <c r="A73" s="494"/>
      <c r="B73" s="494"/>
      <c r="C73" s="494"/>
      <c r="D73" s="494"/>
      <c r="E73" s="494"/>
      <c r="F73" s="494"/>
      <c r="G73" s="494"/>
      <c r="H73" s="494"/>
      <c r="I73" s="494"/>
      <c r="J73" s="494"/>
      <c r="K73" s="494"/>
      <c r="L73" s="783"/>
      <c r="M73" s="494"/>
      <c r="N73" s="494"/>
    </row>
    <row r="74" spans="1:15">
      <c r="A74" s="494"/>
      <c r="B74" s="494"/>
      <c r="C74" s="494"/>
      <c r="D74" s="494"/>
      <c r="E74" s="494"/>
      <c r="F74" s="494"/>
      <c r="G74" s="494"/>
      <c r="H74" s="494"/>
      <c r="I74" s="494"/>
      <c r="J74" s="494"/>
      <c r="K74" s="494"/>
      <c r="L74" s="783"/>
      <c r="M74" s="494"/>
      <c r="N74" s="494"/>
    </row>
    <row r="75" spans="1:15">
      <c r="L75" s="785"/>
    </row>
    <row r="80" spans="1:15" ht="8.25" customHeight="1"/>
    <row r="82" spans="12:13" ht="9" customHeight="1">
      <c r="M82" s="480"/>
    </row>
    <row r="83" spans="12:13" ht="8.25" customHeight="1">
      <c r="L83" s="760"/>
      <c r="M83" s="760"/>
    </row>
    <row r="84" spans="12:13" ht="9.75" customHeight="1"/>
  </sheetData>
  <mergeCells count="16">
    <mergeCell ref="L1:M1"/>
    <mergeCell ref="B2:D2"/>
    <mergeCell ref="C4:L4"/>
    <mergeCell ref="C5:D6"/>
    <mergeCell ref="K6:K7"/>
    <mergeCell ref="G6:J6"/>
    <mergeCell ref="E6:F6"/>
    <mergeCell ref="C69:F69"/>
    <mergeCell ref="C41:L41"/>
    <mergeCell ref="C42:D43"/>
    <mergeCell ref="K43:K44"/>
    <mergeCell ref="G30:J30"/>
    <mergeCell ref="C66:J66"/>
    <mergeCell ref="K66:O66"/>
    <mergeCell ref="E43:F43"/>
    <mergeCell ref="G43:J43"/>
  </mergeCells>
  <conditionalFormatting sqref="E44:J44 E7:J7">
    <cfRule type="cellIs" dxfId="9"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sheetPr>
    <tabColor theme="3"/>
  </sheetPr>
  <dimension ref="A1:U83"/>
  <sheetViews>
    <sheetView zoomScaleNormal="100" workbookViewId="0"/>
  </sheetViews>
  <sheetFormatPr defaultRowHeight="12.75"/>
  <cols>
    <col min="1" max="1" width="1" style="469" customWidth="1"/>
    <col min="2" max="2" width="2.5703125" style="469" customWidth="1"/>
    <col min="3" max="3" width="1.140625" style="469" customWidth="1"/>
    <col min="4" max="4" width="25.85546875" style="469" customWidth="1"/>
    <col min="5" max="10" width="7.5703125" style="480" customWidth="1"/>
    <col min="11" max="11" width="7.5703125" style="515" customWidth="1"/>
    <col min="12" max="12" width="7.5703125" style="480" customWidth="1"/>
    <col min="13" max="13" width="7.5703125" style="515" customWidth="1"/>
    <col min="14" max="14" width="2.5703125" style="469" customWidth="1"/>
    <col min="15" max="15" width="1" style="469" customWidth="1"/>
    <col min="16" max="16384" width="9.140625" style="469"/>
  </cols>
  <sheetData>
    <row r="1" spans="1:15" ht="13.5" customHeight="1">
      <c r="A1" s="464"/>
      <c r="B1" s="1573" t="s">
        <v>357</v>
      </c>
      <c r="C1" s="1573"/>
      <c r="D1" s="1573"/>
      <c r="E1" s="466"/>
      <c r="F1" s="466"/>
      <c r="G1" s="466"/>
      <c r="H1" s="466"/>
      <c r="I1" s="466"/>
      <c r="J1" s="467"/>
      <c r="K1" s="1406"/>
      <c r="L1" s="1406"/>
      <c r="M1" s="1406"/>
      <c r="N1" s="468"/>
      <c r="O1" s="464"/>
    </row>
    <row r="2" spans="1:15" ht="6" customHeight="1">
      <c r="A2" s="464"/>
      <c r="B2" s="1693"/>
      <c r="C2" s="1693"/>
      <c r="D2" s="1693"/>
      <c r="E2" s="470"/>
      <c r="F2" s="471"/>
      <c r="G2" s="471"/>
      <c r="H2" s="471"/>
      <c r="I2" s="471"/>
      <c r="J2" s="471"/>
      <c r="K2" s="472"/>
      <c r="L2" s="471"/>
      <c r="M2" s="472"/>
      <c r="N2" s="473"/>
      <c r="O2" s="464"/>
    </row>
    <row r="3" spans="1:15" ht="13.5" customHeight="1" thickBot="1">
      <c r="A3" s="464"/>
      <c r="B3" s="474"/>
      <c r="C3" s="474"/>
      <c r="D3" s="474"/>
      <c r="E3" s="471"/>
      <c r="F3" s="471"/>
      <c r="G3" s="471"/>
      <c r="H3" s="471"/>
      <c r="I3" s="471" t="s">
        <v>34</v>
      </c>
      <c r="J3" s="471"/>
      <c r="K3" s="845"/>
      <c r="L3" s="471"/>
      <c r="M3" s="845" t="s">
        <v>73</v>
      </c>
      <c r="N3" s="475"/>
      <c r="O3" s="464"/>
    </row>
    <row r="4" spans="1:15" s="478" customFormat="1" ht="13.5" customHeight="1" thickBot="1">
      <c r="A4" s="476"/>
      <c r="B4" s="477"/>
      <c r="C4" s="1694" t="s">
        <v>0</v>
      </c>
      <c r="D4" s="1695"/>
      <c r="E4" s="1695"/>
      <c r="F4" s="1695"/>
      <c r="G4" s="1695"/>
      <c r="H4" s="1695"/>
      <c r="I4" s="1695"/>
      <c r="J4" s="1695"/>
      <c r="K4" s="1695"/>
      <c r="L4" s="1695"/>
      <c r="M4" s="1696"/>
      <c r="N4" s="475"/>
      <c r="O4" s="464"/>
    </row>
    <row r="5" spans="1:15" ht="4.5" customHeight="1">
      <c r="A5" s="464"/>
      <c r="B5" s="474"/>
      <c r="C5" s="1575" t="s">
        <v>78</v>
      </c>
      <c r="D5" s="1575"/>
      <c r="F5" s="971"/>
      <c r="G5" s="971"/>
      <c r="H5" s="971"/>
      <c r="I5" s="481"/>
      <c r="J5" s="481"/>
      <c r="K5" s="481"/>
      <c r="L5" s="481"/>
      <c r="M5" s="481"/>
      <c r="N5" s="475"/>
      <c r="O5" s="464"/>
    </row>
    <row r="6" spans="1:15" ht="12" customHeight="1">
      <c r="A6" s="464"/>
      <c r="B6" s="474"/>
      <c r="C6" s="1575"/>
      <c r="D6" s="1575"/>
      <c r="E6" s="1572">
        <v>2014</v>
      </c>
      <c r="F6" s="1572"/>
      <c r="G6" s="1572"/>
      <c r="H6" s="1572"/>
      <c r="I6" s="1572"/>
      <c r="J6" s="1572">
        <v>2015</v>
      </c>
      <c r="K6" s="1572"/>
      <c r="L6" s="1572"/>
      <c r="M6" s="1572"/>
      <c r="N6" s="475"/>
      <c r="O6" s="464"/>
    </row>
    <row r="7" spans="1:15" s="478" customFormat="1" ht="12.75" customHeight="1">
      <c r="A7" s="476"/>
      <c r="B7" s="477"/>
      <c r="C7" s="483"/>
      <c r="D7" s="483"/>
      <c r="E7" s="939" t="s">
        <v>98</v>
      </c>
      <c r="F7" s="940" t="s">
        <v>97</v>
      </c>
      <c r="G7" s="940" t="s">
        <v>96</v>
      </c>
      <c r="H7" s="940" t="s">
        <v>95</v>
      </c>
      <c r="I7" s="940" t="s">
        <v>94</v>
      </c>
      <c r="J7" s="940" t="s">
        <v>93</v>
      </c>
      <c r="K7" s="940" t="s">
        <v>104</v>
      </c>
      <c r="L7" s="940" t="s">
        <v>103</v>
      </c>
      <c r="M7" s="940" t="s">
        <v>102</v>
      </c>
      <c r="N7" s="475"/>
      <c r="O7" s="464"/>
    </row>
    <row r="8" spans="1:15" s="487" customFormat="1" ht="13.5" customHeight="1">
      <c r="A8" s="484"/>
      <c r="B8" s="485"/>
      <c r="C8" s="1697" t="s">
        <v>137</v>
      </c>
      <c r="D8" s="1697"/>
      <c r="E8" s="486"/>
      <c r="F8" s="486"/>
      <c r="G8" s="486"/>
      <c r="H8" s="486"/>
      <c r="I8" s="486"/>
      <c r="J8" s="486"/>
      <c r="K8" s="486"/>
      <c r="L8" s="486"/>
      <c r="M8" s="486"/>
      <c r="N8" s="475"/>
      <c r="O8" s="464"/>
    </row>
    <row r="9" spans="1:15" ht="11.25" customHeight="1">
      <c r="A9" s="464"/>
      <c r="B9" s="474"/>
      <c r="C9" s="128" t="s">
        <v>138</v>
      </c>
      <c r="D9" s="488"/>
      <c r="E9" s="115">
        <v>262180</v>
      </c>
      <c r="F9" s="115">
        <v>261038</v>
      </c>
      <c r="G9" s="115">
        <v>260033</v>
      </c>
      <c r="H9" s="115">
        <v>259201</v>
      </c>
      <c r="I9" s="115">
        <v>258448</v>
      </c>
      <c r="J9" s="115">
        <v>258433</v>
      </c>
      <c r="K9" s="115">
        <v>256794</v>
      </c>
      <c r="L9" s="115">
        <v>255616</v>
      </c>
      <c r="M9" s="115">
        <v>254644</v>
      </c>
      <c r="N9" s="475"/>
      <c r="O9" s="464"/>
    </row>
    <row r="10" spans="1:15" ht="11.25" customHeight="1">
      <c r="A10" s="464"/>
      <c r="B10" s="474"/>
      <c r="C10" s="128"/>
      <c r="D10" s="489" t="s">
        <v>72</v>
      </c>
      <c r="E10" s="490">
        <v>136293</v>
      </c>
      <c r="F10" s="490">
        <v>135772</v>
      </c>
      <c r="G10" s="490">
        <v>135352</v>
      </c>
      <c r="H10" s="490">
        <v>134984</v>
      </c>
      <c r="I10" s="490">
        <v>134717</v>
      </c>
      <c r="J10" s="490">
        <v>134839</v>
      </c>
      <c r="K10" s="490">
        <v>134037</v>
      </c>
      <c r="L10" s="490">
        <v>133442</v>
      </c>
      <c r="M10" s="490">
        <v>133003</v>
      </c>
      <c r="N10" s="475"/>
      <c r="O10" s="464"/>
    </row>
    <row r="11" spans="1:15" ht="11.25" customHeight="1">
      <c r="A11" s="464"/>
      <c r="B11" s="474"/>
      <c r="C11" s="128"/>
      <c r="D11" s="489" t="s">
        <v>71</v>
      </c>
      <c r="E11" s="490">
        <v>125887</v>
      </c>
      <c r="F11" s="490">
        <v>125266</v>
      </c>
      <c r="G11" s="490">
        <v>124681</v>
      </c>
      <c r="H11" s="490">
        <v>124217</v>
      </c>
      <c r="I11" s="490">
        <v>123731</v>
      </c>
      <c r="J11" s="490">
        <v>123594</v>
      </c>
      <c r="K11" s="490">
        <v>122757</v>
      </c>
      <c r="L11" s="490">
        <v>122174</v>
      </c>
      <c r="M11" s="490">
        <v>121641</v>
      </c>
      <c r="N11" s="475"/>
      <c r="O11" s="464"/>
    </row>
    <row r="12" spans="1:15" ht="11.25" customHeight="1">
      <c r="A12" s="464"/>
      <c r="B12" s="474"/>
      <c r="C12" s="128" t="s">
        <v>139</v>
      </c>
      <c r="D12" s="488"/>
      <c r="E12" s="115">
        <v>2009440</v>
      </c>
      <c r="F12" s="115">
        <v>2008267</v>
      </c>
      <c r="G12" s="115">
        <v>2007689</v>
      </c>
      <c r="H12" s="115">
        <v>2007771</v>
      </c>
      <c r="I12" s="115">
        <v>2007120</v>
      </c>
      <c r="J12" s="115">
        <v>2006161</v>
      </c>
      <c r="K12" s="115">
        <v>2005665</v>
      </c>
      <c r="L12" s="115">
        <v>2003645</v>
      </c>
      <c r="M12" s="115">
        <v>2002027</v>
      </c>
      <c r="N12" s="475"/>
      <c r="O12" s="464"/>
    </row>
    <row r="13" spans="1:15" ht="11.25" customHeight="1">
      <c r="A13" s="464"/>
      <c r="B13" s="474"/>
      <c r="C13" s="128"/>
      <c r="D13" s="489" t="s">
        <v>72</v>
      </c>
      <c r="E13" s="490">
        <v>944665</v>
      </c>
      <c r="F13" s="490">
        <v>944204</v>
      </c>
      <c r="G13" s="490">
        <v>944082</v>
      </c>
      <c r="H13" s="490">
        <v>944263</v>
      </c>
      <c r="I13" s="490">
        <v>943970</v>
      </c>
      <c r="J13" s="490">
        <v>943656</v>
      </c>
      <c r="K13" s="490">
        <v>943139</v>
      </c>
      <c r="L13" s="490">
        <v>942196</v>
      </c>
      <c r="M13" s="490">
        <v>941366</v>
      </c>
      <c r="N13" s="475"/>
      <c r="O13" s="464"/>
    </row>
    <row r="14" spans="1:15" ht="11.25" customHeight="1">
      <c r="A14" s="464"/>
      <c r="B14" s="474"/>
      <c r="C14" s="128"/>
      <c r="D14" s="489" t="s">
        <v>71</v>
      </c>
      <c r="E14" s="490">
        <v>1064775</v>
      </c>
      <c r="F14" s="490">
        <v>1064063</v>
      </c>
      <c r="G14" s="490">
        <v>1063607</v>
      </c>
      <c r="H14" s="490">
        <v>1063508</v>
      </c>
      <c r="I14" s="490">
        <v>1063150</v>
      </c>
      <c r="J14" s="490">
        <v>1062505</v>
      </c>
      <c r="K14" s="490">
        <v>1062526</v>
      </c>
      <c r="L14" s="490">
        <v>1061449</v>
      </c>
      <c r="M14" s="490">
        <v>1060661</v>
      </c>
      <c r="N14" s="475"/>
      <c r="O14" s="464"/>
    </row>
    <row r="15" spans="1:15" ht="11.25" customHeight="1">
      <c r="A15" s="464"/>
      <c r="B15" s="474"/>
      <c r="C15" s="128" t="s">
        <v>140</v>
      </c>
      <c r="D15" s="488"/>
      <c r="E15" s="115">
        <v>719761</v>
      </c>
      <c r="F15" s="115">
        <v>713458</v>
      </c>
      <c r="G15" s="115">
        <v>715082</v>
      </c>
      <c r="H15" s="115">
        <v>717036</v>
      </c>
      <c r="I15" s="115">
        <v>718246</v>
      </c>
      <c r="J15" s="115">
        <v>719404</v>
      </c>
      <c r="K15" s="115">
        <v>718505</v>
      </c>
      <c r="L15" s="115">
        <v>716611</v>
      </c>
      <c r="M15" s="115">
        <v>717460</v>
      </c>
      <c r="N15" s="475"/>
      <c r="O15" s="464"/>
    </row>
    <row r="16" spans="1:15" ht="11.25" customHeight="1">
      <c r="A16" s="464"/>
      <c r="B16" s="474"/>
      <c r="C16" s="128"/>
      <c r="D16" s="489" t="s">
        <v>72</v>
      </c>
      <c r="E16" s="490">
        <v>133187</v>
      </c>
      <c r="F16" s="490">
        <v>130386</v>
      </c>
      <c r="G16" s="490">
        <v>130988</v>
      </c>
      <c r="H16" s="490">
        <v>131694</v>
      </c>
      <c r="I16" s="490">
        <v>132114</v>
      </c>
      <c r="J16" s="490">
        <v>132513</v>
      </c>
      <c r="K16" s="490">
        <v>132376</v>
      </c>
      <c r="L16" s="490">
        <v>131833</v>
      </c>
      <c r="M16" s="490">
        <v>132228</v>
      </c>
      <c r="N16" s="475"/>
      <c r="O16" s="464"/>
    </row>
    <row r="17" spans="1:21" ht="11.25" customHeight="1">
      <c r="A17" s="464"/>
      <c r="B17" s="474"/>
      <c r="C17" s="128"/>
      <c r="D17" s="489" t="s">
        <v>71</v>
      </c>
      <c r="E17" s="490">
        <v>586574</v>
      </c>
      <c r="F17" s="490">
        <v>583072</v>
      </c>
      <c r="G17" s="490">
        <v>584094</v>
      </c>
      <c r="H17" s="490">
        <v>585342</v>
      </c>
      <c r="I17" s="490">
        <v>586132</v>
      </c>
      <c r="J17" s="490">
        <v>586891</v>
      </c>
      <c r="K17" s="490">
        <v>586129</v>
      </c>
      <c r="L17" s="490">
        <v>584778</v>
      </c>
      <c r="M17" s="490">
        <v>585232</v>
      </c>
      <c r="N17" s="475"/>
      <c r="O17" s="464"/>
    </row>
    <row r="18" spans="1:21" ht="9.75" customHeight="1">
      <c r="A18" s="464"/>
      <c r="B18" s="474"/>
      <c r="C18" s="1698" t="s">
        <v>592</v>
      </c>
      <c r="D18" s="1698"/>
      <c r="E18" s="1698"/>
      <c r="F18" s="1698"/>
      <c r="G18" s="1698"/>
      <c r="H18" s="1698"/>
      <c r="I18" s="1698"/>
      <c r="J18" s="1698"/>
      <c r="K18" s="1698"/>
      <c r="L18" s="1698"/>
      <c r="M18" s="1698"/>
      <c r="N18" s="475"/>
      <c r="O18" s="118"/>
    </row>
    <row r="19" spans="1:21" ht="9" customHeight="1" thickBot="1">
      <c r="A19" s="464"/>
      <c r="B19" s="474"/>
      <c r="C19" s="787"/>
      <c r="D19" s="787"/>
      <c r="E19" s="787"/>
      <c r="F19" s="787"/>
      <c r="G19" s="787"/>
      <c r="H19" s="787"/>
      <c r="I19" s="787"/>
      <c r="J19" s="787"/>
      <c r="K19" s="787"/>
      <c r="L19" s="787"/>
      <c r="M19" s="787"/>
      <c r="N19" s="475"/>
      <c r="O19" s="118"/>
    </row>
    <row r="20" spans="1:21" ht="15" customHeight="1" thickBot="1">
      <c r="A20" s="464"/>
      <c r="B20" s="474"/>
      <c r="C20" s="1677" t="s">
        <v>329</v>
      </c>
      <c r="D20" s="1678"/>
      <c r="E20" s="1678"/>
      <c r="F20" s="1678"/>
      <c r="G20" s="1678"/>
      <c r="H20" s="1678"/>
      <c r="I20" s="1678"/>
      <c r="J20" s="1678"/>
      <c r="K20" s="1678"/>
      <c r="L20" s="1678"/>
      <c r="M20" s="1679"/>
      <c r="N20" s="475"/>
      <c r="O20" s="464"/>
    </row>
    <row r="21" spans="1:21" ht="9.75" customHeight="1">
      <c r="A21" s="464"/>
      <c r="B21" s="474"/>
      <c r="C21" s="119" t="s">
        <v>78</v>
      </c>
      <c r="D21" s="472"/>
      <c r="E21" s="491"/>
      <c r="F21" s="491"/>
      <c r="G21" s="491"/>
      <c r="H21" s="491"/>
      <c r="I21" s="491"/>
      <c r="J21" s="491"/>
      <c r="K21" s="491"/>
      <c r="L21" s="491"/>
      <c r="M21" s="491"/>
      <c r="N21" s="475"/>
      <c r="O21" s="464"/>
    </row>
    <row r="22" spans="1:21" ht="13.5" customHeight="1">
      <c r="A22" s="464"/>
      <c r="B22" s="474"/>
      <c r="C22" s="1697" t="s">
        <v>141</v>
      </c>
      <c r="D22" s="1697"/>
      <c r="E22" s="469"/>
      <c r="F22" s="486"/>
      <c r="G22" s="486"/>
      <c r="H22" s="486"/>
      <c r="I22" s="486"/>
      <c r="J22" s="486"/>
      <c r="K22" s="486"/>
      <c r="L22" s="486"/>
      <c r="M22" s="486"/>
      <c r="N22" s="475"/>
      <c r="O22" s="464"/>
    </row>
    <row r="23" spans="1:21" s="478" customFormat="1" ht="11.25" customHeight="1">
      <c r="A23" s="476"/>
      <c r="B23" s="477"/>
      <c r="C23" s="120" t="s">
        <v>142</v>
      </c>
      <c r="D23" s="643"/>
      <c r="E23" s="116">
        <v>1198130</v>
      </c>
      <c r="F23" s="116">
        <v>1153351</v>
      </c>
      <c r="G23" s="116">
        <v>1159059</v>
      </c>
      <c r="H23" s="116">
        <v>1162294</v>
      </c>
      <c r="I23" s="116">
        <v>1161853</v>
      </c>
      <c r="J23" s="116">
        <v>1120090</v>
      </c>
      <c r="K23" s="116">
        <v>1123203</v>
      </c>
      <c r="L23" s="116">
        <v>1125499</v>
      </c>
      <c r="M23" s="116">
        <v>1125648</v>
      </c>
      <c r="N23" s="475"/>
      <c r="O23" s="476"/>
    </row>
    <row r="24" spans="1:21" ht="11.25" customHeight="1">
      <c r="A24" s="464"/>
      <c r="B24" s="474"/>
      <c r="C24" s="1699" t="s">
        <v>374</v>
      </c>
      <c r="D24" s="1699"/>
      <c r="E24" s="116">
        <v>78203</v>
      </c>
      <c r="F24" s="116">
        <v>78395</v>
      </c>
      <c r="G24" s="116">
        <v>78837</v>
      </c>
      <c r="H24" s="116">
        <v>79771</v>
      </c>
      <c r="I24" s="116">
        <v>80106</v>
      </c>
      <c r="J24" s="116">
        <v>74956</v>
      </c>
      <c r="K24" s="116">
        <v>75356</v>
      </c>
      <c r="L24" s="116">
        <v>75818</v>
      </c>
      <c r="M24" s="116">
        <v>76028</v>
      </c>
      <c r="N24" s="492"/>
      <c r="O24" s="464"/>
    </row>
    <row r="25" spans="1:21" ht="11.25" customHeight="1">
      <c r="A25" s="464"/>
      <c r="B25" s="474"/>
      <c r="C25" s="1692" t="s">
        <v>143</v>
      </c>
      <c r="D25" s="1692"/>
      <c r="E25" s="116">
        <v>1401</v>
      </c>
      <c r="F25" s="116">
        <v>1446</v>
      </c>
      <c r="G25" s="116">
        <v>1429</v>
      </c>
      <c r="H25" s="116">
        <v>1136</v>
      </c>
      <c r="I25" s="116">
        <v>1520</v>
      </c>
      <c r="J25" s="116">
        <v>2022</v>
      </c>
      <c r="K25" s="116">
        <v>2622</v>
      </c>
      <c r="L25" s="116">
        <v>3258</v>
      </c>
      <c r="M25" s="116">
        <v>4158</v>
      </c>
      <c r="N25" s="475"/>
      <c r="O25" s="494"/>
    </row>
    <row r="26" spans="1:21" ht="11.25" customHeight="1">
      <c r="A26" s="464"/>
      <c r="B26" s="474"/>
      <c r="C26" s="1699" t="s">
        <v>144</v>
      </c>
      <c r="D26" s="1699"/>
      <c r="E26" s="121">
        <v>13226</v>
      </c>
      <c r="F26" s="121">
        <v>13235</v>
      </c>
      <c r="G26" s="121">
        <v>13241</v>
      </c>
      <c r="H26" s="121">
        <v>13240</v>
      </c>
      <c r="I26" s="121">
        <v>13224</v>
      </c>
      <c r="J26" s="121">
        <v>13143</v>
      </c>
      <c r="K26" s="121">
        <v>13133</v>
      </c>
      <c r="L26" s="121">
        <v>13114</v>
      </c>
      <c r="M26" s="121">
        <v>13067</v>
      </c>
      <c r="N26" s="475"/>
      <c r="O26" s="464"/>
    </row>
    <row r="27" spans="1:21" ht="11.25" customHeight="1">
      <c r="A27" s="464"/>
      <c r="B27" s="474"/>
      <c r="C27" s="1699" t="s">
        <v>375</v>
      </c>
      <c r="D27" s="1699"/>
      <c r="E27" s="116">
        <v>12467</v>
      </c>
      <c r="F27" s="116">
        <v>12444</v>
      </c>
      <c r="G27" s="116">
        <v>12439</v>
      </c>
      <c r="H27" s="116">
        <v>12472</v>
      </c>
      <c r="I27" s="116">
        <v>12433</v>
      </c>
      <c r="J27" s="116">
        <v>12299</v>
      </c>
      <c r="K27" s="116">
        <v>12263</v>
      </c>
      <c r="L27" s="116">
        <v>12199</v>
      </c>
      <c r="M27" s="116">
        <v>12125</v>
      </c>
      <c r="N27" s="475"/>
      <c r="O27" s="464"/>
    </row>
    <row r="28" spans="1:21" s="499" customFormat="1" ht="9.75" customHeight="1">
      <c r="A28" s="495"/>
      <c r="B28" s="496"/>
      <c r="C28" s="1698" t="s">
        <v>593</v>
      </c>
      <c r="D28" s="1698"/>
      <c r="E28" s="1698"/>
      <c r="F28" s="1698"/>
      <c r="G28" s="1698"/>
      <c r="H28" s="1698"/>
      <c r="I28" s="1698"/>
      <c r="J28" s="1698"/>
      <c r="K28" s="1698"/>
      <c r="L28" s="1698"/>
      <c r="M28" s="1698"/>
      <c r="N28" s="497"/>
      <c r="O28" s="498"/>
    </row>
    <row r="29" spans="1:21" ht="9" customHeight="1" thickBot="1">
      <c r="A29" s="464"/>
      <c r="B29" s="474"/>
      <c r="C29" s="474"/>
      <c r="D29" s="474"/>
      <c r="E29" s="471"/>
      <c r="F29" s="471"/>
      <c r="G29" s="471"/>
      <c r="H29" s="471"/>
      <c r="I29" s="471"/>
      <c r="J29" s="471"/>
      <c r="K29" s="472"/>
      <c r="L29" s="471"/>
      <c r="M29" s="472"/>
      <c r="N29" s="475"/>
      <c r="O29" s="500"/>
    </row>
    <row r="30" spans="1:21" ht="13.5" customHeight="1" thickBot="1">
      <c r="A30" s="464"/>
      <c r="B30" s="474"/>
      <c r="C30" s="1677" t="s">
        <v>1</v>
      </c>
      <c r="D30" s="1678"/>
      <c r="E30" s="1678"/>
      <c r="F30" s="1678"/>
      <c r="G30" s="1678"/>
      <c r="H30" s="1678"/>
      <c r="I30" s="1678"/>
      <c r="J30" s="1678"/>
      <c r="K30" s="1678"/>
      <c r="L30" s="1678"/>
      <c r="M30" s="1679"/>
      <c r="N30" s="475"/>
      <c r="O30" s="464"/>
    </row>
    <row r="31" spans="1:21" ht="9.75" customHeight="1">
      <c r="A31" s="464"/>
      <c r="B31" s="474"/>
      <c r="C31" s="119" t="s">
        <v>78</v>
      </c>
      <c r="D31" s="472"/>
      <c r="E31" s="501"/>
      <c r="F31" s="501"/>
      <c r="G31" s="501"/>
      <c r="H31" s="501"/>
      <c r="I31" s="501"/>
      <c r="J31" s="501"/>
      <c r="K31" s="501"/>
      <c r="L31" s="501"/>
      <c r="M31" s="501"/>
      <c r="N31" s="475"/>
      <c r="O31" s="464"/>
    </row>
    <row r="32" spans="1:21" s="506" customFormat="1" ht="13.5" customHeight="1">
      <c r="A32" s="502"/>
      <c r="B32" s="503"/>
      <c r="C32" s="1700" t="s">
        <v>352</v>
      </c>
      <c r="D32" s="1700"/>
      <c r="E32" s="504">
        <v>320447</v>
      </c>
      <c r="F32" s="504">
        <v>324815</v>
      </c>
      <c r="G32" s="504">
        <v>311269</v>
      </c>
      <c r="H32" s="504">
        <v>306725</v>
      </c>
      <c r="I32" s="504">
        <v>306062</v>
      </c>
      <c r="J32" s="504">
        <v>313847</v>
      </c>
      <c r="K32" s="504">
        <v>308318</v>
      </c>
      <c r="L32" s="504">
        <v>301631</v>
      </c>
      <c r="M32" s="504">
        <v>291601</v>
      </c>
      <c r="N32" s="505"/>
      <c r="O32" s="502"/>
      <c r="Q32" s="846"/>
      <c r="R32" s="846"/>
      <c r="S32" s="846"/>
      <c r="T32" s="846"/>
      <c r="U32" s="846"/>
    </row>
    <row r="33" spans="1:15" s="506" customFormat="1" ht="15" customHeight="1">
      <c r="A33" s="502"/>
      <c r="B33" s="503"/>
      <c r="C33" s="1408" t="s">
        <v>351</v>
      </c>
      <c r="D33" s="1408"/>
      <c r="E33" s="116"/>
      <c r="F33" s="116"/>
      <c r="G33" s="116"/>
      <c r="H33" s="116"/>
      <c r="I33" s="116"/>
      <c r="J33" s="116"/>
      <c r="K33" s="116"/>
      <c r="L33" s="116"/>
      <c r="M33" s="116"/>
      <c r="N33" s="505"/>
      <c r="O33" s="502"/>
    </row>
    <row r="34" spans="1:15" s="478" customFormat="1" ht="12.75" customHeight="1">
      <c r="A34" s="476"/>
      <c r="B34" s="477"/>
      <c r="C34" s="1701" t="s">
        <v>145</v>
      </c>
      <c r="D34" s="1701"/>
      <c r="E34" s="116">
        <v>260352</v>
      </c>
      <c r="F34" s="116">
        <v>265027</v>
      </c>
      <c r="G34" s="116">
        <v>252370</v>
      </c>
      <c r="H34" s="116">
        <v>247459</v>
      </c>
      <c r="I34" s="116">
        <v>245668</v>
      </c>
      <c r="J34" s="116">
        <v>252188</v>
      </c>
      <c r="K34" s="116">
        <v>244691</v>
      </c>
      <c r="L34" s="116">
        <v>237526</v>
      </c>
      <c r="M34" s="116">
        <v>228915</v>
      </c>
      <c r="N34" s="507"/>
      <c r="O34" s="476"/>
    </row>
    <row r="35" spans="1:15" s="478" customFormat="1" ht="23.25" customHeight="1">
      <c r="A35" s="476"/>
      <c r="B35" s="477"/>
      <c r="C35" s="1701" t="s">
        <v>146</v>
      </c>
      <c r="D35" s="1701"/>
      <c r="E35" s="116">
        <v>13207</v>
      </c>
      <c r="F35" s="116">
        <v>13072</v>
      </c>
      <c r="G35" s="116">
        <v>12325</v>
      </c>
      <c r="H35" s="116">
        <v>13137</v>
      </c>
      <c r="I35" s="116">
        <v>14310</v>
      </c>
      <c r="J35" s="116">
        <v>15501</v>
      </c>
      <c r="K35" s="116">
        <v>15770</v>
      </c>
      <c r="L35" s="116">
        <v>15486</v>
      </c>
      <c r="M35" s="116">
        <v>14164</v>
      </c>
      <c r="N35" s="507"/>
      <c r="O35" s="476"/>
    </row>
    <row r="36" spans="1:15" s="478" customFormat="1" ht="21.75" customHeight="1">
      <c r="A36" s="476"/>
      <c r="B36" s="477"/>
      <c r="C36" s="1701" t="s">
        <v>148</v>
      </c>
      <c r="D36" s="1701"/>
      <c r="E36" s="116">
        <v>46853</v>
      </c>
      <c r="F36" s="116">
        <v>46681</v>
      </c>
      <c r="G36" s="116">
        <v>46535</v>
      </c>
      <c r="H36" s="116">
        <v>46092</v>
      </c>
      <c r="I36" s="116">
        <v>46048</v>
      </c>
      <c r="J36" s="116">
        <v>46125</v>
      </c>
      <c r="K36" s="116">
        <v>47824</v>
      </c>
      <c r="L36" s="116">
        <v>48581</v>
      </c>
      <c r="M36" s="116">
        <v>48490</v>
      </c>
      <c r="N36" s="507"/>
      <c r="O36" s="476"/>
    </row>
    <row r="37" spans="1:15" s="478" customFormat="1" ht="20.25" customHeight="1">
      <c r="A37" s="476"/>
      <c r="B37" s="477"/>
      <c r="C37" s="1701" t="s">
        <v>149</v>
      </c>
      <c r="D37" s="1701"/>
      <c r="E37" s="116">
        <v>35</v>
      </c>
      <c r="F37" s="116">
        <v>35</v>
      </c>
      <c r="G37" s="116">
        <v>39</v>
      </c>
      <c r="H37" s="116">
        <v>37</v>
      </c>
      <c r="I37" s="116">
        <v>36</v>
      </c>
      <c r="J37" s="116">
        <v>33</v>
      </c>
      <c r="K37" s="116">
        <v>33</v>
      </c>
      <c r="L37" s="116">
        <v>38</v>
      </c>
      <c r="M37" s="116">
        <v>32</v>
      </c>
      <c r="N37" s="507"/>
      <c r="O37" s="476"/>
    </row>
    <row r="38" spans="1:15" ht="15" customHeight="1">
      <c r="A38" s="464"/>
      <c r="B38" s="474"/>
      <c r="C38" s="1700" t="s">
        <v>366</v>
      </c>
      <c r="D38" s="1700"/>
      <c r="E38" s="504"/>
      <c r="F38" s="504"/>
      <c r="G38" s="504"/>
      <c r="H38" s="504"/>
      <c r="I38" s="504"/>
      <c r="J38" s="504"/>
      <c r="K38" s="504"/>
      <c r="L38" s="504"/>
      <c r="M38" s="504"/>
      <c r="N38" s="475"/>
      <c r="O38" s="464"/>
    </row>
    <row r="39" spans="1:15" ht="10.5" customHeight="1">
      <c r="A39" s="464"/>
      <c r="B39" s="474"/>
      <c r="C39" s="128" t="s">
        <v>62</v>
      </c>
      <c r="D39" s="175"/>
      <c r="E39" s="508">
        <v>19542</v>
      </c>
      <c r="F39" s="508">
        <v>19758</v>
      </c>
      <c r="G39" s="508">
        <v>18618</v>
      </c>
      <c r="H39" s="508">
        <v>18307</v>
      </c>
      <c r="I39" s="508">
        <v>18132</v>
      </c>
      <c r="J39" s="508">
        <v>18415</v>
      </c>
      <c r="K39" s="508">
        <v>18133</v>
      </c>
      <c r="L39" s="508">
        <v>18145</v>
      </c>
      <c r="M39" s="508">
        <v>17712</v>
      </c>
      <c r="N39" s="475"/>
      <c r="O39" s="464">
        <v>24716</v>
      </c>
    </row>
    <row r="40" spans="1:15" ht="10.5" customHeight="1">
      <c r="A40" s="464"/>
      <c r="B40" s="474"/>
      <c r="C40" s="128" t="s">
        <v>55</v>
      </c>
      <c r="D40" s="175"/>
      <c r="E40" s="508">
        <v>4012</v>
      </c>
      <c r="F40" s="508">
        <v>4120</v>
      </c>
      <c r="G40" s="508">
        <v>4146</v>
      </c>
      <c r="H40" s="508">
        <v>4228</v>
      </c>
      <c r="I40" s="508">
        <v>4209</v>
      </c>
      <c r="J40" s="508">
        <v>4463</v>
      </c>
      <c r="K40" s="508">
        <v>4447</v>
      </c>
      <c r="L40" s="508">
        <v>4529</v>
      </c>
      <c r="M40" s="508">
        <v>4364</v>
      </c>
      <c r="N40" s="475"/>
      <c r="O40" s="464">
        <v>5505</v>
      </c>
    </row>
    <row r="41" spans="1:15" ht="10.5" customHeight="1">
      <c r="A41" s="464"/>
      <c r="B41" s="474"/>
      <c r="C41" s="128" t="s">
        <v>64</v>
      </c>
      <c r="D41" s="175"/>
      <c r="E41" s="508">
        <v>27092</v>
      </c>
      <c r="F41" s="508">
        <v>27739</v>
      </c>
      <c r="G41" s="508">
        <v>26328</v>
      </c>
      <c r="H41" s="508">
        <v>25124</v>
      </c>
      <c r="I41" s="508">
        <v>24757</v>
      </c>
      <c r="J41" s="508">
        <v>25389</v>
      </c>
      <c r="K41" s="508">
        <v>24858</v>
      </c>
      <c r="L41" s="508">
        <v>23986</v>
      </c>
      <c r="M41" s="508">
        <v>23151</v>
      </c>
      <c r="N41" s="475"/>
      <c r="O41" s="464">
        <v>35834</v>
      </c>
    </row>
    <row r="42" spans="1:15" ht="10.5" customHeight="1">
      <c r="A42" s="464"/>
      <c r="B42" s="474"/>
      <c r="C42" s="128" t="s">
        <v>66</v>
      </c>
      <c r="D42" s="175"/>
      <c r="E42" s="508">
        <v>2844</v>
      </c>
      <c r="F42" s="508">
        <v>3021</v>
      </c>
      <c r="G42" s="508">
        <v>2781</v>
      </c>
      <c r="H42" s="508">
        <v>2715</v>
      </c>
      <c r="I42" s="508">
        <v>2691</v>
      </c>
      <c r="J42" s="508">
        <v>2874</v>
      </c>
      <c r="K42" s="508">
        <v>2910</v>
      </c>
      <c r="L42" s="508">
        <v>2922</v>
      </c>
      <c r="M42" s="508">
        <v>2807</v>
      </c>
      <c r="N42" s="475"/>
      <c r="O42" s="464">
        <v>3304</v>
      </c>
    </row>
    <row r="43" spans="1:15" ht="10.5" customHeight="1">
      <c r="A43" s="464"/>
      <c r="B43" s="474"/>
      <c r="C43" s="128" t="s">
        <v>75</v>
      </c>
      <c r="D43" s="175"/>
      <c r="E43" s="508">
        <v>5393</v>
      </c>
      <c r="F43" s="508">
        <v>5290</v>
      </c>
      <c r="G43" s="508">
        <v>4990</v>
      </c>
      <c r="H43" s="508">
        <v>4873</v>
      </c>
      <c r="I43" s="508">
        <v>4788</v>
      </c>
      <c r="J43" s="508">
        <v>4919</v>
      </c>
      <c r="K43" s="508">
        <v>4844</v>
      </c>
      <c r="L43" s="508">
        <v>4752</v>
      </c>
      <c r="M43" s="508">
        <v>4584</v>
      </c>
      <c r="N43" s="475"/>
      <c r="O43" s="464">
        <v>6334</v>
      </c>
    </row>
    <row r="44" spans="1:15" ht="10.5" customHeight="1">
      <c r="A44" s="464"/>
      <c r="B44" s="474"/>
      <c r="C44" s="128" t="s">
        <v>61</v>
      </c>
      <c r="D44" s="175"/>
      <c r="E44" s="508">
        <v>10473</v>
      </c>
      <c r="F44" s="508">
        <v>10546</v>
      </c>
      <c r="G44" s="508">
        <v>10254</v>
      </c>
      <c r="H44" s="508">
        <v>9876</v>
      </c>
      <c r="I44" s="508">
        <v>9919</v>
      </c>
      <c r="J44" s="508">
        <v>10238</v>
      </c>
      <c r="K44" s="508">
        <v>10078</v>
      </c>
      <c r="L44" s="508">
        <v>9721</v>
      </c>
      <c r="M44" s="508">
        <v>9568</v>
      </c>
      <c r="N44" s="475"/>
      <c r="O44" s="464">
        <v>14052</v>
      </c>
    </row>
    <row r="45" spans="1:15" ht="10.5" customHeight="1">
      <c r="A45" s="464"/>
      <c r="B45" s="474"/>
      <c r="C45" s="128" t="s">
        <v>56</v>
      </c>
      <c r="D45" s="175"/>
      <c r="E45" s="508">
        <v>4799</v>
      </c>
      <c r="F45" s="508">
        <v>4829</v>
      </c>
      <c r="G45" s="508">
        <v>4831</v>
      </c>
      <c r="H45" s="508">
        <v>4828</v>
      </c>
      <c r="I45" s="508">
        <v>4525</v>
      </c>
      <c r="J45" s="508">
        <v>4722</v>
      </c>
      <c r="K45" s="508">
        <v>4634</v>
      </c>
      <c r="L45" s="508">
        <v>4588</v>
      </c>
      <c r="M45" s="508">
        <v>4582</v>
      </c>
      <c r="N45" s="475"/>
      <c r="O45" s="464">
        <v>5973</v>
      </c>
    </row>
    <row r="46" spans="1:15" ht="10.5" customHeight="1">
      <c r="A46" s="464"/>
      <c r="B46" s="474"/>
      <c r="C46" s="128" t="s">
        <v>74</v>
      </c>
      <c r="D46" s="175"/>
      <c r="E46" s="508">
        <v>12385</v>
      </c>
      <c r="F46" s="508">
        <v>12822</v>
      </c>
      <c r="G46" s="508">
        <v>13387</v>
      </c>
      <c r="H46" s="508">
        <v>15900</v>
      </c>
      <c r="I46" s="508">
        <v>19591</v>
      </c>
      <c r="J46" s="508">
        <v>21149</v>
      </c>
      <c r="K46" s="508">
        <v>21370</v>
      </c>
      <c r="L46" s="508">
        <v>20064</v>
      </c>
      <c r="M46" s="508">
        <v>16292</v>
      </c>
      <c r="N46" s="475"/>
      <c r="O46" s="464">
        <v>26102</v>
      </c>
    </row>
    <row r="47" spans="1:15" ht="10.5" customHeight="1">
      <c r="A47" s="464"/>
      <c r="B47" s="474"/>
      <c r="C47" s="128" t="s">
        <v>76</v>
      </c>
      <c r="D47" s="175"/>
      <c r="E47" s="508">
        <v>3509</v>
      </c>
      <c r="F47" s="508">
        <v>3632</v>
      </c>
      <c r="G47" s="508">
        <v>3499</v>
      </c>
      <c r="H47" s="508">
        <v>3481</v>
      </c>
      <c r="I47" s="508">
        <v>3462</v>
      </c>
      <c r="J47" s="508">
        <v>3583</v>
      </c>
      <c r="K47" s="508">
        <v>3619</v>
      </c>
      <c r="L47" s="508">
        <v>3512</v>
      </c>
      <c r="M47" s="508">
        <v>3412</v>
      </c>
      <c r="N47" s="475"/>
      <c r="O47" s="464">
        <v>4393</v>
      </c>
    </row>
    <row r="48" spans="1:15" ht="10.5" customHeight="1">
      <c r="A48" s="464"/>
      <c r="B48" s="474"/>
      <c r="C48" s="128" t="s">
        <v>60</v>
      </c>
      <c r="D48" s="175"/>
      <c r="E48" s="508">
        <v>11506</v>
      </c>
      <c r="F48" s="508">
        <v>11657</v>
      </c>
      <c r="G48" s="508">
        <v>11039</v>
      </c>
      <c r="H48" s="508">
        <v>10941</v>
      </c>
      <c r="I48" s="508">
        <v>10781</v>
      </c>
      <c r="J48" s="508">
        <v>11264</v>
      </c>
      <c r="K48" s="508">
        <v>10684</v>
      </c>
      <c r="L48" s="508">
        <v>10274</v>
      </c>
      <c r="M48" s="508">
        <v>9813</v>
      </c>
      <c r="N48" s="475"/>
      <c r="O48" s="464">
        <v>16923</v>
      </c>
    </row>
    <row r="49" spans="1:15" ht="10.5" customHeight="1">
      <c r="A49" s="464"/>
      <c r="B49" s="474"/>
      <c r="C49" s="128" t="s">
        <v>59</v>
      </c>
      <c r="D49" s="175"/>
      <c r="E49" s="508">
        <v>64778</v>
      </c>
      <c r="F49" s="508">
        <v>65118</v>
      </c>
      <c r="G49" s="508">
        <v>62809</v>
      </c>
      <c r="H49" s="508">
        <v>61039</v>
      </c>
      <c r="I49" s="508">
        <v>59650</v>
      </c>
      <c r="J49" s="508">
        <v>59501</v>
      </c>
      <c r="K49" s="508">
        <v>58751</v>
      </c>
      <c r="L49" s="508">
        <v>57774</v>
      </c>
      <c r="M49" s="508">
        <v>57246</v>
      </c>
      <c r="N49" s="475"/>
      <c r="O49" s="464">
        <v>81201</v>
      </c>
    </row>
    <row r="50" spans="1:15" ht="10.5" customHeight="1">
      <c r="A50" s="464"/>
      <c r="B50" s="474"/>
      <c r="C50" s="128" t="s">
        <v>57</v>
      </c>
      <c r="D50" s="175"/>
      <c r="E50" s="508">
        <v>3276</v>
      </c>
      <c r="F50" s="508">
        <v>3415</v>
      </c>
      <c r="G50" s="508">
        <v>3423</v>
      </c>
      <c r="H50" s="508">
        <v>3306</v>
      </c>
      <c r="I50" s="508">
        <v>3271</v>
      </c>
      <c r="J50" s="508">
        <v>3517</v>
      </c>
      <c r="K50" s="508">
        <v>3433</v>
      </c>
      <c r="L50" s="508">
        <v>3394</v>
      </c>
      <c r="M50" s="508">
        <v>3563</v>
      </c>
      <c r="N50" s="475"/>
      <c r="O50" s="464">
        <v>4403</v>
      </c>
    </row>
    <row r="51" spans="1:15" ht="10.5" customHeight="1">
      <c r="A51" s="464"/>
      <c r="B51" s="474"/>
      <c r="C51" s="128" t="s">
        <v>63</v>
      </c>
      <c r="D51" s="175"/>
      <c r="E51" s="508">
        <v>71363</v>
      </c>
      <c r="F51" s="508">
        <v>72313</v>
      </c>
      <c r="G51" s="508">
        <v>68164</v>
      </c>
      <c r="H51" s="508">
        <v>65730</v>
      </c>
      <c r="I51" s="508">
        <v>64283</v>
      </c>
      <c r="J51" s="508">
        <v>66467</v>
      </c>
      <c r="K51" s="508">
        <v>64645</v>
      </c>
      <c r="L51" s="508">
        <v>62941</v>
      </c>
      <c r="M51" s="508">
        <v>61667</v>
      </c>
      <c r="N51" s="475"/>
      <c r="O51" s="464">
        <v>88638</v>
      </c>
    </row>
    <row r="52" spans="1:15" ht="10.5" customHeight="1">
      <c r="A52" s="464"/>
      <c r="B52" s="474"/>
      <c r="C52" s="128" t="s">
        <v>79</v>
      </c>
      <c r="D52" s="175"/>
      <c r="E52" s="508">
        <v>12868</v>
      </c>
      <c r="F52" s="508">
        <v>12837</v>
      </c>
      <c r="G52" s="508">
        <v>12468</v>
      </c>
      <c r="H52" s="508">
        <v>12477</v>
      </c>
      <c r="I52" s="508">
        <v>12274</v>
      </c>
      <c r="J52" s="508">
        <v>12996</v>
      </c>
      <c r="K52" s="508">
        <v>12808</v>
      </c>
      <c r="L52" s="508">
        <v>12656</v>
      </c>
      <c r="M52" s="508">
        <v>12183</v>
      </c>
      <c r="N52" s="475"/>
      <c r="O52" s="464">
        <v>18640</v>
      </c>
    </row>
    <row r="53" spans="1:15" ht="10.5" customHeight="1">
      <c r="A53" s="464"/>
      <c r="B53" s="474"/>
      <c r="C53" s="128" t="s">
        <v>58</v>
      </c>
      <c r="D53" s="175"/>
      <c r="E53" s="508">
        <v>28404</v>
      </c>
      <c r="F53" s="508">
        <v>28567</v>
      </c>
      <c r="G53" s="508">
        <v>27088</v>
      </c>
      <c r="H53" s="508">
        <v>26494</v>
      </c>
      <c r="I53" s="508">
        <v>26113</v>
      </c>
      <c r="J53" s="508">
        <v>26297</v>
      </c>
      <c r="K53" s="508">
        <v>25085</v>
      </c>
      <c r="L53" s="508">
        <v>25259</v>
      </c>
      <c r="M53" s="508">
        <v>24846</v>
      </c>
      <c r="N53" s="475"/>
      <c r="O53" s="464">
        <v>35533</v>
      </c>
    </row>
    <row r="54" spans="1:15" ht="10.5" customHeight="1">
      <c r="A54" s="464"/>
      <c r="B54" s="474"/>
      <c r="C54" s="128" t="s">
        <v>65</v>
      </c>
      <c r="D54" s="175"/>
      <c r="E54" s="508">
        <v>5505</v>
      </c>
      <c r="F54" s="508">
        <v>5560</v>
      </c>
      <c r="G54" s="508">
        <v>5294</v>
      </c>
      <c r="H54" s="508">
        <v>5129</v>
      </c>
      <c r="I54" s="508">
        <v>5092</v>
      </c>
      <c r="J54" s="508">
        <v>5129</v>
      </c>
      <c r="K54" s="508">
        <v>5238</v>
      </c>
      <c r="L54" s="508">
        <v>5075</v>
      </c>
      <c r="M54" s="508">
        <v>4961</v>
      </c>
      <c r="N54" s="475"/>
      <c r="O54" s="464">
        <v>6979</v>
      </c>
    </row>
    <row r="55" spans="1:15" ht="10.5" customHeight="1">
      <c r="A55" s="464"/>
      <c r="B55" s="474"/>
      <c r="C55" s="128" t="s">
        <v>67</v>
      </c>
      <c r="D55" s="175"/>
      <c r="E55" s="508">
        <v>4614</v>
      </c>
      <c r="F55" s="508">
        <v>4804</v>
      </c>
      <c r="G55" s="508">
        <v>4488</v>
      </c>
      <c r="H55" s="508">
        <v>4351</v>
      </c>
      <c r="I55" s="508">
        <v>4316</v>
      </c>
      <c r="J55" s="508">
        <v>4417</v>
      </c>
      <c r="K55" s="508">
        <v>4461</v>
      </c>
      <c r="L55" s="508">
        <v>4442</v>
      </c>
      <c r="M55" s="508">
        <v>4296</v>
      </c>
      <c r="N55" s="475"/>
      <c r="O55" s="464">
        <v>5622</v>
      </c>
    </row>
    <row r="56" spans="1:15" ht="10.5" customHeight="1">
      <c r="A56" s="464"/>
      <c r="B56" s="474"/>
      <c r="C56" s="128" t="s">
        <v>77</v>
      </c>
      <c r="D56" s="175"/>
      <c r="E56" s="508">
        <v>9917</v>
      </c>
      <c r="F56" s="508">
        <v>10389</v>
      </c>
      <c r="G56" s="508">
        <v>9763</v>
      </c>
      <c r="H56" s="508">
        <v>9509</v>
      </c>
      <c r="I56" s="508">
        <v>9535</v>
      </c>
      <c r="J56" s="508">
        <v>10050</v>
      </c>
      <c r="K56" s="508">
        <v>9872</v>
      </c>
      <c r="L56" s="508">
        <v>9477</v>
      </c>
      <c r="M56" s="508">
        <v>9010</v>
      </c>
      <c r="N56" s="475"/>
      <c r="O56" s="464">
        <v>12225</v>
      </c>
    </row>
    <row r="57" spans="1:15" ht="10.5" customHeight="1">
      <c r="A57" s="464"/>
      <c r="B57" s="474"/>
      <c r="C57" s="128" t="s">
        <v>132</v>
      </c>
      <c r="D57" s="175"/>
      <c r="E57" s="508">
        <v>7567</v>
      </c>
      <c r="F57" s="508">
        <v>7679</v>
      </c>
      <c r="G57" s="508">
        <v>7530</v>
      </c>
      <c r="H57" s="508">
        <v>7577</v>
      </c>
      <c r="I57" s="508">
        <v>7786</v>
      </c>
      <c r="J57" s="508">
        <v>7815</v>
      </c>
      <c r="K57" s="508">
        <v>7728</v>
      </c>
      <c r="L57" s="508">
        <v>7638</v>
      </c>
      <c r="M57" s="508">
        <v>7404</v>
      </c>
      <c r="N57" s="475"/>
      <c r="O57" s="464">
        <v>8291</v>
      </c>
    </row>
    <row r="58" spans="1:15" ht="10.5" customHeight="1">
      <c r="A58" s="464"/>
      <c r="B58" s="474"/>
      <c r="C58" s="128" t="s">
        <v>133</v>
      </c>
      <c r="D58" s="175"/>
      <c r="E58" s="508">
        <v>8986</v>
      </c>
      <c r="F58" s="508">
        <v>9099</v>
      </c>
      <c r="G58" s="508">
        <v>8779</v>
      </c>
      <c r="H58" s="508">
        <v>9175</v>
      </c>
      <c r="I58" s="508">
        <v>9291</v>
      </c>
      <c r="J58" s="508">
        <v>9118</v>
      </c>
      <c r="K58" s="508">
        <v>9057</v>
      </c>
      <c r="L58" s="508">
        <v>8875</v>
      </c>
      <c r="M58" s="508">
        <v>8635</v>
      </c>
      <c r="N58" s="475"/>
      <c r="O58" s="464">
        <v>12043</v>
      </c>
    </row>
    <row r="59" spans="1:15" s="506" customFormat="1" ht="15" customHeight="1">
      <c r="A59" s="502"/>
      <c r="B59" s="503"/>
      <c r="C59" s="1408" t="s">
        <v>150</v>
      </c>
      <c r="D59" s="1408"/>
      <c r="E59" s="504"/>
      <c r="F59" s="504"/>
      <c r="G59" s="504"/>
      <c r="H59" s="504"/>
      <c r="I59" s="504"/>
      <c r="J59" s="504"/>
      <c r="K59" s="504"/>
      <c r="L59" s="504"/>
      <c r="M59" s="504"/>
      <c r="N59" s="505"/>
      <c r="O59" s="502"/>
    </row>
    <row r="60" spans="1:15" s="478" customFormat="1" ht="13.5" customHeight="1">
      <c r="A60" s="476"/>
      <c r="B60" s="477"/>
      <c r="C60" s="1701" t="s">
        <v>151</v>
      </c>
      <c r="D60" s="1701"/>
      <c r="E60" s="509">
        <v>465.95</v>
      </c>
      <c r="F60" s="509">
        <v>467.72</v>
      </c>
      <c r="G60" s="509">
        <v>466.22</v>
      </c>
      <c r="H60" s="509">
        <v>461.75</v>
      </c>
      <c r="I60" s="509">
        <v>462.61</v>
      </c>
      <c r="J60" s="509">
        <v>452.36</v>
      </c>
      <c r="K60" s="509">
        <v>454.42</v>
      </c>
      <c r="L60" s="509">
        <v>450.37</v>
      </c>
      <c r="M60" s="509">
        <v>450.02</v>
      </c>
      <c r="N60" s="507"/>
      <c r="O60" s="476">
        <v>491.25</v>
      </c>
    </row>
    <row r="61" spans="1:15" ht="9.75" customHeight="1">
      <c r="A61" s="464"/>
      <c r="B61" s="474"/>
      <c r="C61" s="1698" t="s">
        <v>594</v>
      </c>
      <c r="D61" s="1698"/>
      <c r="E61" s="1698"/>
      <c r="F61" s="1698"/>
      <c r="G61" s="1698"/>
      <c r="H61" s="1698"/>
      <c r="I61" s="1698"/>
      <c r="J61" s="1698"/>
      <c r="K61" s="1698"/>
      <c r="L61" s="1698"/>
      <c r="M61" s="1698"/>
      <c r="N61" s="475"/>
      <c r="O61" s="464"/>
    </row>
    <row r="62" spans="1:15" ht="9" customHeight="1" thickBot="1">
      <c r="A62" s="464"/>
      <c r="B62" s="474"/>
      <c r="C62" s="417"/>
      <c r="D62" s="417"/>
      <c r="E62" s="417"/>
      <c r="F62" s="417"/>
      <c r="G62" s="417"/>
      <c r="H62" s="417"/>
      <c r="I62" s="417"/>
      <c r="J62" s="417"/>
      <c r="K62" s="417"/>
      <c r="L62" s="417"/>
      <c r="M62" s="417"/>
      <c r="N62" s="475"/>
      <c r="O62" s="464"/>
    </row>
    <row r="63" spans="1:15" ht="13.5" customHeight="1" thickBot="1">
      <c r="A63" s="464"/>
      <c r="B63" s="474"/>
      <c r="C63" s="1677" t="s">
        <v>22</v>
      </c>
      <c r="D63" s="1678"/>
      <c r="E63" s="1678"/>
      <c r="F63" s="1678"/>
      <c r="G63" s="1678"/>
      <c r="H63" s="1678"/>
      <c r="I63" s="1678"/>
      <c r="J63" s="1678"/>
      <c r="K63" s="1678"/>
      <c r="L63" s="1678"/>
      <c r="M63" s="1679"/>
      <c r="N63" s="475"/>
      <c r="O63" s="464"/>
    </row>
    <row r="64" spans="1:15" ht="9.75" customHeight="1">
      <c r="A64" s="464"/>
      <c r="B64" s="474"/>
      <c r="C64" s="122" t="s">
        <v>78</v>
      </c>
      <c r="D64" s="493"/>
      <c r="E64" s="511"/>
      <c r="F64" s="511"/>
      <c r="G64" s="511"/>
      <c r="H64" s="511"/>
      <c r="I64" s="511"/>
      <c r="J64" s="511"/>
      <c r="K64" s="511"/>
      <c r="L64" s="511"/>
      <c r="M64" s="511"/>
      <c r="N64" s="475"/>
      <c r="O64" s="464"/>
    </row>
    <row r="65" spans="1:15" ht="13.5" customHeight="1">
      <c r="A65" s="464"/>
      <c r="B65" s="474"/>
      <c r="C65" s="1697" t="s">
        <v>147</v>
      </c>
      <c r="D65" s="1697"/>
      <c r="E65" s="504">
        <f t="shared" ref="E65:M65" si="0">+E66+E67</f>
        <v>91098</v>
      </c>
      <c r="F65" s="504">
        <f t="shared" si="0"/>
        <v>99731</v>
      </c>
      <c r="G65" s="504">
        <f t="shared" si="0"/>
        <v>100923</v>
      </c>
      <c r="H65" s="504">
        <f t="shared" si="0"/>
        <v>103054</v>
      </c>
      <c r="I65" s="504">
        <f t="shared" si="0"/>
        <v>109810</v>
      </c>
      <c r="J65" s="504">
        <f t="shared" si="0"/>
        <v>111774</v>
      </c>
      <c r="K65" s="504">
        <f t="shared" si="0"/>
        <v>128034</v>
      </c>
      <c r="L65" s="504">
        <f t="shared" si="0"/>
        <v>116403</v>
      </c>
      <c r="M65" s="504">
        <f t="shared" si="0"/>
        <v>115298</v>
      </c>
      <c r="N65" s="475"/>
      <c r="O65" s="464"/>
    </row>
    <row r="66" spans="1:15" ht="11.25" customHeight="1">
      <c r="A66" s="464"/>
      <c r="B66" s="474"/>
      <c r="C66" s="128" t="s">
        <v>72</v>
      </c>
      <c r="D66" s="1407"/>
      <c r="E66" s="508">
        <v>36516</v>
      </c>
      <c r="F66" s="508">
        <v>40293</v>
      </c>
      <c r="G66" s="508">
        <v>39845</v>
      </c>
      <c r="H66" s="508">
        <v>40632</v>
      </c>
      <c r="I66" s="508">
        <v>43461</v>
      </c>
      <c r="J66" s="508">
        <v>44488</v>
      </c>
      <c r="K66" s="508">
        <v>49451</v>
      </c>
      <c r="L66" s="508">
        <v>45532</v>
      </c>
      <c r="M66" s="508">
        <v>45321</v>
      </c>
      <c r="N66" s="475"/>
      <c r="O66" s="464"/>
    </row>
    <row r="67" spans="1:15" ht="11.25" customHeight="1">
      <c r="A67" s="464"/>
      <c r="B67" s="474"/>
      <c r="C67" s="128" t="s">
        <v>71</v>
      </c>
      <c r="D67" s="1407"/>
      <c r="E67" s="508">
        <v>54582</v>
      </c>
      <c r="F67" s="508">
        <v>59438</v>
      </c>
      <c r="G67" s="508">
        <v>61078</v>
      </c>
      <c r="H67" s="508">
        <v>62422</v>
      </c>
      <c r="I67" s="508">
        <v>66349</v>
      </c>
      <c r="J67" s="508">
        <v>67286</v>
      </c>
      <c r="K67" s="508">
        <v>78583</v>
      </c>
      <c r="L67" s="508">
        <v>70871</v>
      </c>
      <c r="M67" s="508">
        <v>69977</v>
      </c>
      <c r="N67" s="475"/>
      <c r="O67" s="464">
        <v>58328</v>
      </c>
    </row>
    <row r="68" spans="1:15" s="506" customFormat="1" ht="12" customHeight="1">
      <c r="A68" s="502"/>
      <c r="B68" s="503"/>
      <c r="C68" s="1698" t="s">
        <v>595</v>
      </c>
      <c r="D68" s="1698"/>
      <c r="E68" s="1698"/>
      <c r="F68" s="1698"/>
      <c r="G68" s="1698"/>
      <c r="H68" s="1698"/>
      <c r="I68" s="1698"/>
      <c r="J68" s="1698"/>
      <c r="K68" s="1698"/>
      <c r="L68" s="1698"/>
      <c r="M68" s="1698"/>
      <c r="N68" s="475"/>
      <c r="O68" s="502"/>
    </row>
    <row r="69" spans="1:15" ht="13.5" customHeight="1">
      <c r="A69" s="464"/>
      <c r="B69" s="474"/>
      <c r="C69" s="512" t="s">
        <v>405</v>
      </c>
      <c r="D69" s="123"/>
      <c r="E69" s="123"/>
      <c r="F69" s="123"/>
      <c r="G69" s="879" t="s">
        <v>136</v>
      </c>
      <c r="H69" s="123"/>
      <c r="I69" s="123"/>
      <c r="J69" s="123"/>
      <c r="K69" s="123"/>
      <c r="L69" s="123"/>
      <c r="M69" s="123"/>
      <c r="N69" s="475"/>
      <c r="O69" s="464"/>
    </row>
    <row r="70" spans="1:15" ht="9" customHeight="1">
      <c r="A70" s="464"/>
      <c r="B70" s="474"/>
      <c r="C70" s="1702" t="s">
        <v>248</v>
      </c>
      <c r="D70" s="1702"/>
      <c r="E70" s="1702"/>
      <c r="F70" s="1702"/>
      <c r="G70" s="1702"/>
      <c r="H70" s="1702"/>
      <c r="I70" s="1702"/>
      <c r="J70" s="1702"/>
      <c r="K70" s="1702"/>
      <c r="L70" s="1702"/>
      <c r="M70" s="1702"/>
      <c r="N70" s="475"/>
      <c r="O70" s="464"/>
    </row>
    <row r="71" spans="1:15" ht="9" customHeight="1">
      <c r="A71" s="464"/>
      <c r="B71" s="474"/>
      <c r="C71" s="907" t="s">
        <v>249</v>
      </c>
      <c r="D71" s="907"/>
      <c r="E71" s="907"/>
      <c r="F71" s="907"/>
      <c r="G71" s="907"/>
      <c r="H71" s="907"/>
      <c r="I71" s="907"/>
      <c r="K71" s="1702"/>
      <c r="L71" s="1702"/>
      <c r="M71" s="1702"/>
      <c r="N71" s="1703"/>
      <c r="O71" s="464"/>
    </row>
    <row r="72" spans="1:15" ht="13.5" customHeight="1">
      <c r="A72" s="464"/>
      <c r="B72" s="474"/>
      <c r="C72" s="464"/>
      <c r="D72" s="464"/>
      <c r="E72" s="471"/>
      <c r="F72" s="471"/>
      <c r="G72" s="471"/>
      <c r="H72" s="471"/>
      <c r="I72" s="471"/>
      <c r="J72" s="471"/>
      <c r="K72" s="1580">
        <v>42125</v>
      </c>
      <c r="L72" s="1580"/>
      <c r="M72" s="1580"/>
      <c r="N72" s="514">
        <v>19</v>
      </c>
      <c r="O72" s="471"/>
    </row>
    <row r="73" spans="1:15" ht="13.5" customHeight="1"/>
    <row r="76" spans="1:15" ht="4.5" customHeight="1"/>
    <row r="79" spans="1:15" ht="8.25" customHeight="1"/>
    <row r="81" spans="11:14" ht="9" customHeight="1">
      <c r="N81" s="480"/>
    </row>
    <row r="82" spans="11:14" ht="8.25" customHeight="1">
      <c r="K82" s="480"/>
      <c r="M82" s="1577"/>
      <c r="N82" s="1577"/>
    </row>
    <row r="83" spans="11:14" ht="9.75" customHeight="1"/>
  </sheetData>
  <mergeCells count="32">
    <mergeCell ref="K72:M72"/>
    <mergeCell ref="M82:N82"/>
    <mergeCell ref="C63:M63"/>
    <mergeCell ref="C65:D65"/>
    <mergeCell ref="C68:H68"/>
    <mergeCell ref="I68:M68"/>
    <mergeCell ref="C70:M70"/>
    <mergeCell ref="K71:N71"/>
    <mergeCell ref="C61:M61"/>
    <mergeCell ref="C26:D26"/>
    <mergeCell ref="C27:D27"/>
    <mergeCell ref="C28:M28"/>
    <mergeCell ref="C30:M30"/>
    <mergeCell ref="C32:D32"/>
    <mergeCell ref="C34:D34"/>
    <mergeCell ref="C35:D35"/>
    <mergeCell ref="C36:D36"/>
    <mergeCell ref="C37:D37"/>
    <mergeCell ref="C38:D38"/>
    <mergeCell ref="C60:D60"/>
    <mergeCell ref="C25:D25"/>
    <mergeCell ref="B1:D1"/>
    <mergeCell ref="B2:D2"/>
    <mergeCell ref="C4:M4"/>
    <mergeCell ref="C5:D6"/>
    <mergeCell ref="E6:I6"/>
    <mergeCell ref="J6:M6"/>
    <mergeCell ref="C8:D8"/>
    <mergeCell ref="C18:M18"/>
    <mergeCell ref="C20:M20"/>
    <mergeCell ref="C22:D22"/>
    <mergeCell ref="C24:D24"/>
  </mergeCells>
  <conditionalFormatting sqref="E7:M7">
    <cfRule type="cellIs" dxfId="8" priority="2" operator="equal">
      <formula>"jan."</formula>
    </cfRule>
  </conditionalFormatting>
  <conditionalFormatting sqref="E7:I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sheetPr codeName="Folha20"/>
  <dimension ref="A1:AG336"/>
  <sheetViews>
    <sheetView zoomScaleNormal="100" workbookViewId="0"/>
  </sheetViews>
  <sheetFormatPr defaultRowHeight="12.75"/>
  <cols>
    <col min="1" max="1" width="0.85546875" style="469" customWidth="1"/>
    <col min="2" max="2" width="2.5703125" style="469" customWidth="1"/>
    <col min="3" max="3" width="0.7109375" style="469" customWidth="1"/>
    <col min="4" max="4" width="31.7109375" style="469" customWidth="1"/>
    <col min="5" max="7" width="4.7109375" style="758" customWidth="1"/>
    <col min="8" max="11" width="4.7109375" style="651" customWidth="1"/>
    <col min="12" max="13" width="4.7109375" style="758" customWidth="1"/>
    <col min="14" max="15" width="4.7109375" style="651" customWidth="1"/>
    <col min="16" max="17" width="4.7109375" style="758" customWidth="1"/>
    <col min="18" max="18" width="2.42578125" style="789" customWidth="1"/>
    <col min="19" max="19" width="0.85546875" style="469" customWidth="1"/>
    <col min="20" max="33" width="9.140625" style="590"/>
    <col min="34" max="16384" width="9.140625" style="469"/>
  </cols>
  <sheetData>
    <row r="1" spans="1:33" ht="13.5" customHeight="1">
      <c r="A1" s="464"/>
      <c r="B1" s="1059"/>
      <c r="C1" s="1059"/>
      <c r="E1" s="1706" t="s">
        <v>344</v>
      </c>
      <c r="F1" s="1706"/>
      <c r="G1" s="1706"/>
      <c r="H1" s="1706"/>
      <c r="I1" s="1706"/>
      <c r="J1" s="1706"/>
      <c r="K1" s="1706"/>
      <c r="L1" s="1706"/>
      <c r="M1" s="1706"/>
      <c r="N1" s="1706"/>
      <c r="O1" s="1706"/>
      <c r="P1" s="1706"/>
      <c r="Q1" s="1706"/>
      <c r="R1" s="791"/>
      <c r="S1" s="464"/>
    </row>
    <row r="2" spans="1:33" ht="6" customHeight="1">
      <c r="A2" s="464"/>
      <c r="B2" s="1060"/>
      <c r="C2" s="1061"/>
      <c r="D2" s="1061"/>
      <c r="E2" s="714"/>
      <c r="F2" s="714"/>
      <c r="G2" s="714"/>
      <c r="H2" s="715"/>
      <c r="I2" s="715"/>
      <c r="J2" s="715"/>
      <c r="K2" s="715"/>
      <c r="L2" s="714"/>
      <c r="M2" s="714"/>
      <c r="N2" s="715"/>
      <c r="O2" s="715"/>
      <c r="P2" s="714"/>
      <c r="Q2" s="714" t="s">
        <v>345</v>
      </c>
      <c r="R2" s="792"/>
      <c r="S2" s="474"/>
    </row>
    <row r="3" spans="1:33" ht="13.5" customHeight="1" thickBot="1">
      <c r="A3" s="464"/>
      <c r="B3" s="535"/>
      <c r="C3" s="474"/>
      <c r="D3" s="474"/>
      <c r="E3" s="716"/>
      <c r="F3" s="716"/>
      <c r="G3" s="716"/>
      <c r="H3" s="658"/>
      <c r="I3" s="658"/>
      <c r="J3" s="658"/>
      <c r="K3" s="658"/>
      <c r="L3" s="716"/>
      <c r="M3" s="716"/>
      <c r="N3" s="658"/>
      <c r="O3" s="658"/>
      <c r="P3" s="1707" t="s">
        <v>73</v>
      </c>
      <c r="Q3" s="1707"/>
      <c r="R3" s="793"/>
      <c r="S3" s="474"/>
    </row>
    <row r="4" spans="1:33" ht="13.5" customHeight="1" thickBot="1">
      <c r="A4" s="464"/>
      <c r="B4" s="535"/>
      <c r="C4" s="699" t="s">
        <v>421</v>
      </c>
      <c r="D4" s="717"/>
      <c r="E4" s="718"/>
      <c r="F4" s="718"/>
      <c r="G4" s="718"/>
      <c r="H4" s="718"/>
      <c r="I4" s="718"/>
      <c r="J4" s="718"/>
      <c r="K4" s="718"/>
      <c r="L4" s="718"/>
      <c r="M4" s="718"/>
      <c r="N4" s="718"/>
      <c r="O4" s="718"/>
      <c r="P4" s="718"/>
      <c r="Q4" s="719"/>
      <c r="R4" s="791"/>
      <c r="S4" s="117"/>
    </row>
    <row r="5" spans="1:33" s="494" customFormat="1" ht="4.5" customHeight="1">
      <c r="A5" s="464"/>
      <c r="B5" s="535"/>
      <c r="C5" s="720"/>
      <c r="D5" s="720"/>
      <c r="E5" s="721"/>
      <c r="F5" s="721"/>
      <c r="G5" s="721"/>
      <c r="H5" s="721"/>
      <c r="I5" s="721"/>
      <c r="J5" s="721"/>
      <c r="K5" s="721"/>
      <c r="L5" s="721"/>
      <c r="M5" s="721"/>
      <c r="N5" s="721"/>
      <c r="O5" s="721"/>
      <c r="P5" s="721"/>
      <c r="Q5" s="721"/>
      <c r="R5" s="791"/>
      <c r="S5" s="117"/>
      <c r="T5" s="590"/>
      <c r="U5" s="590"/>
      <c r="V5" s="590"/>
      <c r="W5" s="590"/>
      <c r="X5" s="590"/>
      <c r="Y5" s="590"/>
      <c r="Z5" s="590"/>
      <c r="AA5" s="590"/>
      <c r="AB5" s="590"/>
      <c r="AC5" s="590"/>
      <c r="AD5" s="590"/>
      <c r="AE5" s="590"/>
      <c r="AF5" s="590"/>
      <c r="AG5" s="590"/>
    </row>
    <row r="6" spans="1:33" s="494" customFormat="1" ht="13.5" customHeight="1">
      <c r="A6" s="464"/>
      <c r="B6" s="535"/>
      <c r="C6" s="720"/>
      <c r="D6" s="720"/>
      <c r="E6" s="1658">
        <v>2014</v>
      </c>
      <c r="F6" s="1658"/>
      <c r="G6" s="1658"/>
      <c r="H6" s="1658"/>
      <c r="I6" s="1658"/>
      <c r="J6" s="1658"/>
      <c r="K6" s="1658"/>
      <c r="L6" s="1658"/>
      <c r="M6" s="1658"/>
      <c r="N6" s="1709">
        <v>2015</v>
      </c>
      <c r="O6" s="1709"/>
      <c r="P6" s="1709"/>
      <c r="Q6" s="1709"/>
      <c r="R6" s="791"/>
      <c r="S6" s="117"/>
      <c r="T6" s="590"/>
      <c r="U6" s="590"/>
      <c r="V6" s="590"/>
      <c r="W6" s="590"/>
      <c r="X6" s="590"/>
      <c r="Y6" s="590"/>
      <c r="Z6" s="590"/>
      <c r="AA6" s="590"/>
      <c r="AB6" s="590"/>
      <c r="AC6" s="590"/>
      <c r="AD6" s="590"/>
      <c r="AE6" s="590"/>
      <c r="AF6" s="590"/>
      <c r="AG6" s="590"/>
    </row>
    <row r="7" spans="1:33" s="494" customFormat="1" ht="13.5" customHeight="1">
      <c r="A7" s="464"/>
      <c r="B7" s="535"/>
      <c r="C7" s="720"/>
      <c r="D7" s="720"/>
      <c r="E7" s="864" t="s">
        <v>102</v>
      </c>
      <c r="F7" s="864" t="s">
        <v>101</v>
      </c>
      <c r="G7" s="864" t="s">
        <v>100</v>
      </c>
      <c r="H7" s="864" t="s">
        <v>99</v>
      </c>
      <c r="I7" s="864" t="s">
        <v>98</v>
      </c>
      <c r="J7" s="864" t="s">
        <v>97</v>
      </c>
      <c r="K7" s="864" t="s">
        <v>96</v>
      </c>
      <c r="L7" s="864" t="s">
        <v>95</v>
      </c>
      <c r="M7" s="864" t="s">
        <v>94</v>
      </c>
      <c r="N7" s="864" t="s">
        <v>93</v>
      </c>
      <c r="O7" s="864" t="s">
        <v>104</v>
      </c>
      <c r="P7" s="864" t="s">
        <v>103</v>
      </c>
      <c r="Q7" s="864" t="s">
        <v>102</v>
      </c>
      <c r="R7" s="791"/>
      <c r="S7" s="482"/>
      <c r="T7" s="590"/>
      <c r="U7" s="590"/>
      <c r="V7" s="590"/>
      <c r="W7" s="590"/>
      <c r="X7" s="590"/>
      <c r="Y7" s="590"/>
      <c r="Z7" s="590"/>
      <c r="AA7" s="590"/>
      <c r="AB7" s="590"/>
      <c r="AC7" s="590"/>
      <c r="AD7" s="590"/>
      <c r="AE7" s="590"/>
      <c r="AF7" s="590"/>
      <c r="AG7" s="590"/>
    </row>
    <row r="8" spans="1:33" s="494" customFormat="1" ht="3.75" customHeight="1">
      <c r="A8" s="464"/>
      <c r="B8" s="535"/>
      <c r="C8" s="720"/>
      <c r="D8" s="720"/>
      <c r="E8" s="482"/>
      <c r="F8" s="482"/>
      <c r="G8" s="482"/>
      <c r="H8" s="482"/>
      <c r="I8" s="482"/>
      <c r="J8" s="482"/>
      <c r="K8" s="482"/>
      <c r="L8" s="482"/>
      <c r="M8" s="482"/>
      <c r="N8" s="482"/>
      <c r="O8" s="482"/>
      <c r="P8" s="482"/>
      <c r="Q8" s="482"/>
      <c r="R8" s="791"/>
      <c r="S8" s="482"/>
      <c r="T8" s="590"/>
      <c r="U8" s="590"/>
      <c r="V8" s="590"/>
      <c r="W8" s="590"/>
      <c r="X8" s="590"/>
      <c r="Y8" s="590"/>
      <c r="Z8" s="590"/>
      <c r="AA8" s="590"/>
      <c r="AB8" s="590"/>
      <c r="AC8" s="590"/>
      <c r="AD8" s="590"/>
      <c r="AE8" s="590"/>
      <c r="AF8" s="590"/>
      <c r="AG8" s="590"/>
    </row>
    <row r="9" spans="1:33" s="723" customFormat="1" ht="15" customHeight="1">
      <c r="A9" s="722"/>
      <c r="B9" s="565"/>
      <c r="C9" s="1057" t="s">
        <v>327</v>
      </c>
      <c r="D9" s="1057"/>
      <c r="E9" s="412">
        <v>-0.11549714409163497</v>
      </c>
      <c r="F9" s="412">
        <v>0.12334199940979163</v>
      </c>
      <c r="G9" s="412">
        <v>0.35933507007754467</v>
      </c>
      <c r="H9" s="412">
        <v>0.5521139048122532</v>
      </c>
      <c r="I9" s="412">
        <v>0.61762573940263976</v>
      </c>
      <c r="J9" s="412">
        <v>0.55184383317837238</v>
      </c>
      <c r="K9" s="412">
        <v>0.5730354370734978</v>
      </c>
      <c r="L9" s="412">
        <v>0.38324236051355787</v>
      </c>
      <c r="M9" s="412">
        <v>0.1734159520240629</v>
      </c>
      <c r="N9" s="412">
        <v>0.26333245142541595</v>
      </c>
      <c r="O9" s="412">
        <v>0.30139239823682651</v>
      </c>
      <c r="P9" s="412">
        <v>0.6423269809253358</v>
      </c>
      <c r="Q9" s="412">
        <v>0.79850917160774093</v>
      </c>
      <c r="R9" s="794"/>
      <c r="S9" s="451"/>
      <c r="T9" s="1431"/>
      <c r="U9" s="1431"/>
      <c r="V9" s="1431"/>
      <c r="W9" s="1431"/>
      <c r="X9" s="1431"/>
      <c r="Y9" s="1431"/>
      <c r="Z9" s="1431"/>
      <c r="AA9" s="1431"/>
      <c r="AB9" s="1431"/>
      <c r="AC9" s="1431"/>
      <c r="AD9" s="1431"/>
      <c r="AE9" s="1431"/>
      <c r="AF9" s="1431"/>
      <c r="AG9" s="1428"/>
    </row>
    <row r="10" spans="1:33" s="723" customFormat="1" ht="16.5" customHeight="1">
      <c r="A10" s="722"/>
      <c r="B10" s="565"/>
      <c r="C10" s="1057" t="s">
        <v>328</v>
      </c>
      <c r="D10" s="266"/>
      <c r="E10" s="724"/>
      <c r="F10" s="724"/>
      <c r="G10" s="724"/>
      <c r="H10" s="724"/>
      <c r="I10" s="724"/>
      <c r="J10" s="724"/>
      <c r="K10" s="724"/>
      <c r="L10" s="724"/>
      <c r="M10" s="724"/>
      <c r="N10" s="724"/>
      <c r="O10" s="724"/>
      <c r="P10" s="724"/>
      <c r="Q10" s="724"/>
      <c r="R10" s="795"/>
      <c r="S10" s="451"/>
      <c r="T10" s="1431"/>
      <c r="U10" s="1431"/>
      <c r="V10" s="1428"/>
      <c r="W10" s="1428"/>
      <c r="X10" s="1428"/>
      <c r="Y10" s="1428"/>
      <c r="Z10" s="1428"/>
      <c r="AA10" s="1428"/>
      <c r="AB10" s="1428"/>
      <c r="AC10" s="1428"/>
      <c r="AD10" s="1428"/>
      <c r="AE10" s="1428"/>
      <c r="AF10" s="1428"/>
      <c r="AG10" s="1428"/>
    </row>
    <row r="11" spans="1:33" s="494" customFormat="1" ht="11.25" customHeight="1">
      <c r="A11" s="464"/>
      <c r="B11" s="535"/>
      <c r="C11" s="474"/>
      <c r="D11" s="128" t="s">
        <v>152</v>
      </c>
      <c r="E11" s="725">
        <v>-7.9984465381111107</v>
      </c>
      <c r="F11" s="725">
        <v>-7.70275144621111</v>
      </c>
      <c r="G11" s="725">
        <v>-8.4165684898777773</v>
      </c>
      <c r="H11" s="725">
        <v>-8.3055123319666659</v>
      </c>
      <c r="I11" s="725">
        <v>-7.6437313030777778</v>
      </c>
      <c r="J11" s="725">
        <v>-6.5483811084555557</v>
      </c>
      <c r="K11" s="725">
        <v>-6.4464730595888895</v>
      </c>
      <c r="L11" s="725">
        <v>-6.343585059555557</v>
      </c>
      <c r="M11" s="725">
        <v>-6.2585709023666674</v>
      </c>
      <c r="N11" s="725">
        <v>-6.1181767300888898</v>
      </c>
      <c r="O11" s="725">
        <v>-5.9006083485666672</v>
      </c>
      <c r="P11" s="725">
        <v>-5.2136778463000004</v>
      </c>
      <c r="Q11" s="725">
        <v>-3.8503645061555556</v>
      </c>
      <c r="R11" s="647"/>
      <c r="S11" s="117"/>
      <c r="T11" s="1431"/>
      <c r="U11" s="1431"/>
      <c r="V11" s="1428"/>
      <c r="W11" s="590"/>
      <c r="X11" s="590"/>
      <c r="Y11" s="590"/>
      <c r="Z11" s="590"/>
      <c r="AA11" s="590"/>
      <c r="AB11" s="590"/>
      <c r="AC11" s="590"/>
      <c r="AD11" s="590"/>
      <c r="AE11" s="590"/>
      <c r="AF11" s="1431"/>
      <c r="AG11" s="590"/>
    </row>
    <row r="12" spans="1:33" s="494" customFormat="1" ht="12.75" customHeight="1">
      <c r="A12" s="464"/>
      <c r="B12" s="535"/>
      <c r="C12" s="474"/>
      <c r="D12" s="128" t="s">
        <v>153</v>
      </c>
      <c r="E12" s="725">
        <v>-48.100391508900003</v>
      </c>
      <c r="F12" s="725">
        <v>-48.061165924000001</v>
      </c>
      <c r="G12" s="725">
        <v>-46.336595225249994</v>
      </c>
      <c r="H12" s="725">
        <v>-44.567770235083337</v>
      </c>
      <c r="I12" s="725">
        <v>-44.476497414233336</v>
      </c>
      <c r="J12" s="725">
        <v>-44.870561068699999</v>
      </c>
      <c r="K12" s="725">
        <v>-43.414604947800001</v>
      </c>
      <c r="L12" s="725">
        <v>-42.864327673800005</v>
      </c>
      <c r="M12" s="725">
        <v>-42.916829310916661</v>
      </c>
      <c r="N12" s="725">
        <v>-42.226281530433333</v>
      </c>
      <c r="O12" s="725">
        <v>-41.094548500216668</v>
      </c>
      <c r="P12" s="725">
        <v>-38.892884285666668</v>
      </c>
      <c r="Q12" s="725">
        <v>-39.42902517778333</v>
      </c>
      <c r="R12" s="647"/>
      <c r="S12" s="117"/>
      <c r="T12" s="1431"/>
      <c r="U12" s="1431"/>
      <c r="V12" s="1428"/>
      <c r="W12" s="590"/>
      <c r="X12" s="590"/>
      <c r="Y12" s="590"/>
      <c r="Z12" s="590"/>
      <c r="AA12" s="590"/>
      <c r="AB12" s="590"/>
      <c r="AC12" s="590"/>
      <c r="AD12" s="590"/>
      <c r="AE12" s="590"/>
      <c r="AF12" s="590"/>
      <c r="AG12" s="590"/>
    </row>
    <row r="13" spans="1:33" s="494" customFormat="1" ht="11.25" customHeight="1">
      <c r="A13" s="464"/>
      <c r="B13" s="535"/>
      <c r="C13" s="474"/>
      <c r="D13" s="128" t="s">
        <v>154</v>
      </c>
      <c r="E13" s="725">
        <v>-0.49891728432222232</v>
      </c>
      <c r="F13" s="725">
        <v>-0.38644116406666668</v>
      </c>
      <c r="G13" s="725">
        <v>-0.65397564661111129</v>
      </c>
      <c r="H13" s="725">
        <v>-1.0530853649888889</v>
      </c>
      <c r="I13" s="725">
        <v>-1.6748772321000001</v>
      </c>
      <c r="J13" s="725">
        <v>-1.8557649324777781</v>
      </c>
      <c r="K13" s="725">
        <v>-1.1976561402666668</v>
      </c>
      <c r="L13" s="725">
        <v>-1.0001429132333335</v>
      </c>
      <c r="M13" s="725">
        <v>-1.3279571734111113</v>
      </c>
      <c r="N13" s="725">
        <v>-0.9796195354555558</v>
      </c>
      <c r="O13" s="725">
        <v>-0.86340597536666674</v>
      </c>
      <c r="P13" s="725">
        <v>0.38699883298888893</v>
      </c>
      <c r="Q13" s="725">
        <v>0.13522899350000001</v>
      </c>
      <c r="R13" s="647"/>
      <c r="S13" s="117"/>
      <c r="T13" s="1431"/>
      <c r="U13" s="1431"/>
      <c r="V13" s="1428"/>
      <c r="W13" s="590"/>
      <c r="X13" s="590"/>
      <c r="Y13" s="590"/>
      <c r="Z13" s="590"/>
      <c r="AA13" s="590"/>
      <c r="AB13" s="590"/>
      <c r="AC13" s="590"/>
      <c r="AD13" s="590"/>
      <c r="AE13" s="590"/>
      <c r="AF13" s="590"/>
      <c r="AG13" s="590"/>
    </row>
    <row r="14" spans="1:33" s="494" customFormat="1" ht="12" customHeight="1">
      <c r="A14" s="464"/>
      <c r="B14" s="535"/>
      <c r="C14" s="474"/>
      <c r="D14" s="128" t="s">
        <v>155</v>
      </c>
      <c r="E14" s="725">
        <v>-5.4263905307777778</v>
      </c>
      <c r="F14" s="725">
        <v>-3.3645715003333336</v>
      </c>
      <c r="G14" s="725">
        <v>-1.7407391296666666</v>
      </c>
      <c r="H14" s="725">
        <v>0.67237491677777772</v>
      </c>
      <c r="I14" s="725">
        <v>1.3397864721111112</v>
      </c>
      <c r="J14" s="725">
        <v>0.30982412755555561</v>
      </c>
      <c r="K14" s="725">
        <v>-3.9655036555555467E-2</v>
      </c>
      <c r="L14" s="725">
        <v>-1.3088415852222222</v>
      </c>
      <c r="M14" s="725">
        <v>-1.1162573952222223</v>
      </c>
      <c r="N14" s="725">
        <v>-1.8675853538888891</v>
      </c>
      <c r="O14" s="725">
        <v>-2.2307884843333334</v>
      </c>
      <c r="P14" s="725">
        <v>-2.6344075139999998</v>
      </c>
      <c r="Q14" s="725">
        <v>0.27671998177777785</v>
      </c>
      <c r="R14" s="647"/>
      <c r="S14" s="117"/>
      <c r="T14" s="1431"/>
      <c r="U14" s="1431"/>
      <c r="V14" s="1428"/>
      <c r="W14" s="590"/>
      <c r="X14" s="590"/>
      <c r="Y14" s="590"/>
      <c r="Z14" s="590"/>
      <c r="AA14" s="590"/>
      <c r="AB14" s="590"/>
      <c r="AC14" s="590"/>
      <c r="AD14" s="590"/>
      <c r="AE14" s="590"/>
      <c r="AF14" s="590"/>
      <c r="AG14" s="590"/>
    </row>
    <row r="15" spans="1:33" s="494" customFormat="1" ht="10.5" customHeight="1">
      <c r="A15" s="464"/>
      <c r="B15" s="535"/>
      <c r="C15" s="474"/>
      <c r="D15" s="209"/>
      <c r="E15" s="726"/>
      <c r="F15" s="726"/>
      <c r="G15" s="726"/>
      <c r="H15" s="726"/>
      <c r="I15" s="726"/>
      <c r="J15" s="726"/>
      <c r="K15" s="726"/>
      <c r="L15" s="726"/>
      <c r="M15" s="726"/>
      <c r="N15" s="726"/>
      <c r="O15" s="726"/>
      <c r="P15" s="726"/>
      <c r="Q15" s="726"/>
      <c r="R15" s="647"/>
      <c r="S15" s="117"/>
      <c r="T15" s="1431"/>
      <c r="U15" s="1431"/>
      <c r="V15" s="1428"/>
      <c r="W15" s="590"/>
      <c r="X15" s="590"/>
      <c r="Y15" s="590"/>
      <c r="Z15" s="590"/>
      <c r="AA15" s="590"/>
      <c r="AB15" s="590"/>
      <c r="AC15" s="590"/>
      <c r="AD15" s="590"/>
      <c r="AE15" s="590"/>
      <c r="AF15" s="590"/>
      <c r="AG15" s="590"/>
    </row>
    <row r="16" spans="1:33" s="494" customFormat="1" ht="10.5" customHeight="1">
      <c r="A16" s="464"/>
      <c r="B16" s="535"/>
      <c r="C16" s="474"/>
      <c r="D16" s="209"/>
      <c r="E16" s="726"/>
      <c r="F16" s="726"/>
      <c r="G16" s="726"/>
      <c r="H16" s="726"/>
      <c r="I16" s="726"/>
      <c r="J16" s="726"/>
      <c r="K16" s="726"/>
      <c r="L16" s="726"/>
      <c r="M16" s="726"/>
      <c r="N16" s="726"/>
      <c r="O16" s="726"/>
      <c r="P16" s="726"/>
      <c r="Q16" s="726"/>
      <c r="R16" s="647"/>
      <c r="S16" s="117"/>
      <c r="T16" s="590"/>
      <c r="U16" s="590"/>
      <c r="V16" s="1423"/>
      <c r="W16" s="590"/>
      <c r="X16" s="590"/>
      <c r="Y16" s="590"/>
      <c r="Z16" s="590"/>
      <c r="AA16" s="590"/>
      <c r="AB16" s="590"/>
      <c r="AC16" s="590"/>
      <c r="AD16" s="590"/>
      <c r="AE16" s="590"/>
      <c r="AF16" s="590"/>
      <c r="AG16" s="590"/>
    </row>
    <row r="17" spans="1:33" s="494" customFormat="1" ht="10.5" customHeight="1">
      <c r="A17" s="464"/>
      <c r="B17" s="535"/>
      <c r="C17" s="474"/>
      <c r="D17" s="209"/>
      <c r="E17" s="726"/>
      <c r="F17" s="726"/>
      <c r="G17" s="726"/>
      <c r="H17" s="726"/>
      <c r="I17" s="726"/>
      <c r="J17" s="726"/>
      <c r="K17" s="726"/>
      <c r="L17" s="726"/>
      <c r="M17" s="726"/>
      <c r="N17" s="726"/>
      <c r="O17" s="726"/>
      <c r="P17" s="726"/>
      <c r="Q17" s="726"/>
      <c r="R17" s="647"/>
      <c r="S17" s="117"/>
      <c r="T17" s="590"/>
      <c r="U17" s="590"/>
      <c r="V17" s="1423"/>
      <c r="W17" s="590"/>
      <c r="X17" s="590"/>
      <c r="Y17" s="590"/>
      <c r="Z17" s="590"/>
      <c r="AA17" s="590"/>
      <c r="AB17" s="590"/>
      <c r="AC17" s="590"/>
      <c r="AD17" s="590"/>
      <c r="AE17" s="590"/>
      <c r="AF17" s="590"/>
      <c r="AG17" s="590"/>
    </row>
    <row r="18" spans="1:33" s="494" customFormat="1" ht="10.5" customHeight="1">
      <c r="A18" s="464"/>
      <c r="B18" s="535"/>
      <c r="C18" s="474"/>
      <c r="D18" s="209"/>
      <c r="E18" s="726"/>
      <c r="F18" s="726"/>
      <c r="G18" s="726"/>
      <c r="H18" s="726"/>
      <c r="I18" s="726"/>
      <c r="J18" s="726"/>
      <c r="K18" s="726"/>
      <c r="L18" s="726"/>
      <c r="M18" s="726"/>
      <c r="N18" s="726"/>
      <c r="O18" s="726"/>
      <c r="P18" s="726"/>
      <c r="Q18" s="726"/>
      <c r="R18" s="647"/>
      <c r="S18" s="117"/>
      <c r="T18" s="590"/>
      <c r="U18" s="590"/>
      <c r="V18" s="1423"/>
      <c r="W18" s="590"/>
      <c r="X18" s="590"/>
      <c r="Y18" s="590"/>
      <c r="Z18" s="590"/>
      <c r="AA18" s="590"/>
      <c r="AB18" s="590"/>
      <c r="AC18" s="590"/>
      <c r="AD18" s="590"/>
      <c r="AE18" s="590"/>
      <c r="AF18" s="590"/>
      <c r="AG18" s="590"/>
    </row>
    <row r="19" spans="1:33" s="494" customFormat="1" ht="10.5" customHeight="1">
      <c r="A19" s="464"/>
      <c r="B19" s="535"/>
      <c r="C19" s="474"/>
      <c r="D19" s="209"/>
      <c r="E19" s="726"/>
      <c r="F19" s="726"/>
      <c r="G19" s="726"/>
      <c r="H19" s="726"/>
      <c r="I19" s="726"/>
      <c r="J19" s="726"/>
      <c r="K19" s="726"/>
      <c r="L19" s="726"/>
      <c r="M19" s="726"/>
      <c r="N19" s="726"/>
      <c r="O19" s="726"/>
      <c r="P19" s="726"/>
      <c r="Q19" s="726"/>
      <c r="R19" s="647"/>
      <c r="S19" s="117"/>
      <c r="T19" s="590"/>
      <c r="U19" s="590"/>
      <c r="V19" s="1423"/>
      <c r="W19" s="590"/>
      <c r="X19" s="590"/>
      <c r="Y19" s="590"/>
      <c r="Z19" s="590"/>
      <c r="AA19" s="590"/>
      <c r="AB19" s="590"/>
      <c r="AC19" s="590"/>
      <c r="AD19" s="590"/>
      <c r="AE19" s="590"/>
      <c r="AF19" s="590"/>
      <c r="AG19" s="590"/>
    </row>
    <row r="20" spans="1:33" s="494" customFormat="1" ht="10.5" customHeight="1">
      <c r="A20" s="464"/>
      <c r="B20" s="535"/>
      <c r="C20" s="474"/>
      <c r="D20" s="209"/>
      <c r="E20" s="726"/>
      <c r="F20" s="726"/>
      <c r="G20" s="726"/>
      <c r="H20" s="726"/>
      <c r="I20" s="726"/>
      <c r="J20" s="726"/>
      <c r="K20" s="726"/>
      <c r="L20" s="726"/>
      <c r="M20" s="726"/>
      <c r="N20" s="726"/>
      <c r="O20" s="726"/>
      <c r="P20" s="726"/>
      <c r="Q20" s="726"/>
      <c r="R20" s="647"/>
      <c r="S20" s="117"/>
      <c r="T20" s="590"/>
      <c r="U20" s="590"/>
      <c r="V20" s="1423"/>
      <c r="W20" s="590"/>
      <c r="X20" s="590"/>
      <c r="Y20" s="590"/>
      <c r="Z20" s="590"/>
      <c r="AA20" s="590"/>
      <c r="AB20" s="590"/>
      <c r="AC20" s="590"/>
      <c r="AD20" s="590"/>
      <c r="AE20" s="590"/>
      <c r="AF20" s="590"/>
      <c r="AG20" s="590"/>
    </row>
    <row r="21" spans="1:33" s="494" customFormat="1" ht="10.5" customHeight="1">
      <c r="A21" s="464"/>
      <c r="B21" s="535"/>
      <c r="C21" s="474"/>
      <c r="D21" s="209"/>
      <c r="E21" s="726"/>
      <c r="F21" s="726"/>
      <c r="G21" s="726"/>
      <c r="H21" s="726"/>
      <c r="I21" s="726"/>
      <c r="J21" s="726"/>
      <c r="K21" s="726"/>
      <c r="L21" s="726"/>
      <c r="M21" s="726"/>
      <c r="N21" s="726"/>
      <c r="O21" s="726"/>
      <c r="P21" s="726"/>
      <c r="Q21" s="726"/>
      <c r="R21" s="647"/>
      <c r="S21" s="117"/>
      <c r="T21" s="590"/>
      <c r="U21" s="590"/>
      <c r="V21" s="1423"/>
      <c r="W21" s="590"/>
      <c r="X21" s="590"/>
      <c r="Y21" s="590"/>
      <c r="Z21" s="590"/>
      <c r="AA21" s="590"/>
      <c r="AB21" s="590"/>
      <c r="AC21" s="590"/>
      <c r="AD21" s="590"/>
      <c r="AE21" s="590"/>
      <c r="AF21" s="590"/>
      <c r="AG21" s="590"/>
    </row>
    <row r="22" spans="1:33" s="494" customFormat="1" ht="10.5" customHeight="1">
      <c r="A22" s="464"/>
      <c r="B22" s="535"/>
      <c r="C22" s="474"/>
      <c r="D22" s="209"/>
      <c r="E22" s="726"/>
      <c r="F22" s="726"/>
      <c r="G22" s="726"/>
      <c r="H22" s="726"/>
      <c r="I22" s="726"/>
      <c r="J22" s="726"/>
      <c r="K22" s="726"/>
      <c r="L22" s="726"/>
      <c r="M22" s="726"/>
      <c r="N22" s="726"/>
      <c r="O22" s="726"/>
      <c r="P22" s="726"/>
      <c r="Q22" s="726"/>
      <c r="R22" s="647"/>
      <c r="S22" s="117"/>
      <c r="T22" s="590"/>
      <c r="U22" s="590"/>
      <c r="V22" s="1423"/>
      <c r="W22" s="590"/>
      <c r="X22" s="590"/>
      <c r="Y22" s="590"/>
      <c r="Z22" s="590"/>
      <c r="AA22" s="590"/>
      <c r="AB22" s="590"/>
      <c r="AC22" s="590"/>
      <c r="AD22" s="590"/>
      <c r="AE22" s="590"/>
      <c r="AF22" s="590"/>
      <c r="AG22" s="590"/>
    </row>
    <row r="23" spans="1:33" s="494" customFormat="1" ht="10.5" customHeight="1">
      <c r="A23" s="464"/>
      <c r="B23" s="535"/>
      <c r="C23" s="474"/>
      <c r="D23" s="209"/>
      <c r="E23" s="726"/>
      <c r="F23" s="726"/>
      <c r="G23" s="726"/>
      <c r="H23" s="726"/>
      <c r="I23" s="726"/>
      <c r="J23" s="726"/>
      <c r="K23" s="726"/>
      <c r="L23" s="726"/>
      <c r="M23" s="726"/>
      <c r="N23" s="726"/>
      <c r="O23" s="726"/>
      <c r="P23" s="726"/>
      <c r="Q23" s="726"/>
      <c r="R23" s="647"/>
      <c r="S23" s="117"/>
      <c r="T23" s="590"/>
      <c r="U23" s="590"/>
      <c r="V23" s="1423"/>
      <c r="W23" s="590"/>
      <c r="X23" s="590"/>
      <c r="Y23" s="590"/>
      <c r="Z23" s="590"/>
      <c r="AA23" s="590"/>
      <c r="AB23" s="590"/>
      <c r="AC23" s="590"/>
      <c r="AD23" s="590"/>
      <c r="AE23" s="590"/>
      <c r="AF23" s="590"/>
      <c r="AG23" s="590"/>
    </row>
    <row r="24" spans="1:33" s="494" customFormat="1" ht="10.5" customHeight="1">
      <c r="A24" s="464"/>
      <c r="B24" s="535"/>
      <c r="C24" s="474"/>
      <c r="D24" s="209"/>
      <c r="E24" s="726"/>
      <c r="F24" s="726"/>
      <c r="G24" s="726"/>
      <c r="H24" s="726"/>
      <c r="I24" s="726"/>
      <c r="J24" s="726"/>
      <c r="K24" s="726"/>
      <c r="L24" s="726"/>
      <c r="M24" s="726"/>
      <c r="N24" s="726"/>
      <c r="O24" s="726"/>
      <c r="P24" s="726"/>
      <c r="Q24" s="726"/>
      <c r="R24" s="647"/>
      <c r="S24" s="117"/>
      <c r="T24" s="590"/>
      <c r="U24" s="590"/>
      <c r="V24" s="1423"/>
      <c r="W24" s="590"/>
      <c r="X24" s="590"/>
      <c r="Y24" s="590"/>
      <c r="Z24" s="590"/>
      <c r="AA24" s="590"/>
      <c r="AB24" s="590"/>
      <c r="AC24" s="590"/>
      <c r="AD24" s="590"/>
      <c r="AE24" s="590"/>
      <c r="AF24" s="590"/>
      <c r="AG24" s="590"/>
    </row>
    <row r="25" spans="1:33" s="494" customFormat="1" ht="10.5" customHeight="1">
      <c r="A25" s="464"/>
      <c r="B25" s="535"/>
      <c r="C25" s="474"/>
      <c r="D25" s="209"/>
      <c r="E25" s="726"/>
      <c r="F25" s="726"/>
      <c r="G25" s="726"/>
      <c r="H25" s="726"/>
      <c r="I25" s="726"/>
      <c r="J25" s="726"/>
      <c r="K25" s="726"/>
      <c r="L25" s="726"/>
      <c r="M25" s="726"/>
      <c r="N25" s="726"/>
      <c r="O25" s="726"/>
      <c r="P25" s="726"/>
      <c r="Q25" s="726"/>
      <c r="R25" s="647"/>
      <c r="S25" s="117"/>
      <c r="T25" s="590"/>
      <c r="U25" s="590"/>
      <c r="V25" s="1423"/>
      <c r="W25" s="590"/>
      <c r="X25" s="590"/>
      <c r="Y25" s="590"/>
      <c r="Z25" s="590"/>
      <c r="AA25" s="590"/>
      <c r="AB25" s="590"/>
      <c r="AC25" s="590"/>
      <c r="AD25" s="590"/>
      <c r="AE25" s="590"/>
      <c r="AF25" s="590"/>
      <c r="AG25" s="590"/>
    </row>
    <row r="26" spans="1:33" s="494" customFormat="1" ht="10.5" customHeight="1">
      <c r="A26" s="464"/>
      <c r="B26" s="535"/>
      <c r="C26" s="474"/>
      <c r="D26" s="209"/>
      <c r="E26" s="726"/>
      <c r="F26" s="726"/>
      <c r="G26" s="726"/>
      <c r="H26" s="726"/>
      <c r="I26" s="726"/>
      <c r="J26" s="726"/>
      <c r="K26" s="726"/>
      <c r="L26" s="726"/>
      <c r="M26" s="726"/>
      <c r="N26" s="726"/>
      <c r="O26" s="726"/>
      <c r="P26" s="726"/>
      <c r="Q26" s="726"/>
      <c r="R26" s="647"/>
      <c r="S26" s="117"/>
      <c r="T26" s="590"/>
      <c r="U26" s="590"/>
      <c r="V26" s="1423"/>
      <c r="W26" s="590"/>
      <c r="X26" s="590"/>
      <c r="Y26" s="590"/>
      <c r="Z26" s="590"/>
      <c r="AA26" s="590"/>
      <c r="AB26" s="590"/>
      <c r="AC26" s="590"/>
      <c r="AD26" s="590"/>
      <c r="AE26" s="590"/>
      <c r="AF26" s="590"/>
      <c r="AG26" s="590"/>
    </row>
    <row r="27" spans="1:33" s="494" customFormat="1" ht="10.5" customHeight="1">
      <c r="A27" s="464"/>
      <c r="B27" s="535"/>
      <c r="C27" s="474"/>
      <c r="D27" s="209"/>
      <c r="E27" s="726"/>
      <c r="F27" s="726"/>
      <c r="G27" s="726"/>
      <c r="H27" s="726"/>
      <c r="I27" s="726"/>
      <c r="J27" s="726"/>
      <c r="K27" s="726"/>
      <c r="L27" s="726"/>
      <c r="M27" s="726"/>
      <c r="N27" s="726"/>
      <c r="O27" s="726"/>
      <c r="P27" s="726"/>
      <c r="Q27" s="726"/>
      <c r="R27" s="647"/>
      <c r="S27" s="117"/>
      <c r="T27" s="590"/>
      <c r="U27" s="590"/>
      <c r="V27" s="1423"/>
      <c r="W27" s="590"/>
      <c r="X27" s="590"/>
      <c r="Y27" s="590"/>
      <c r="Z27" s="590"/>
      <c r="AA27" s="590"/>
      <c r="AB27" s="590"/>
      <c r="AC27" s="590"/>
      <c r="AD27" s="590"/>
      <c r="AE27" s="590"/>
      <c r="AF27" s="590"/>
      <c r="AG27" s="590"/>
    </row>
    <row r="28" spans="1:33" s="494" customFormat="1" ht="6" customHeight="1">
      <c r="A28" s="464"/>
      <c r="B28" s="535"/>
      <c r="C28" s="474"/>
      <c r="D28" s="209"/>
      <c r="E28" s="726"/>
      <c r="F28" s="726"/>
      <c r="G28" s="726"/>
      <c r="H28" s="726"/>
      <c r="I28" s="726"/>
      <c r="J28" s="726"/>
      <c r="K28" s="726"/>
      <c r="L28" s="726"/>
      <c r="M28" s="726"/>
      <c r="N28" s="726"/>
      <c r="O28" s="726"/>
      <c r="P28" s="726"/>
      <c r="Q28" s="726"/>
      <c r="R28" s="647"/>
      <c r="S28" s="117"/>
      <c r="T28" s="590"/>
      <c r="U28" s="590"/>
      <c r="V28" s="590"/>
      <c r="W28" s="590"/>
      <c r="X28" s="590"/>
      <c r="Y28" s="590"/>
      <c r="Z28" s="590"/>
      <c r="AA28" s="590"/>
      <c r="AB28" s="590"/>
      <c r="AC28" s="590"/>
      <c r="AD28" s="590"/>
      <c r="AE28" s="590"/>
      <c r="AF28" s="590"/>
      <c r="AG28" s="590"/>
    </row>
    <row r="29" spans="1:33" s="723" customFormat="1" ht="15" customHeight="1">
      <c r="A29" s="722"/>
      <c r="B29" s="565"/>
      <c r="C29" s="1057" t="s">
        <v>326</v>
      </c>
      <c r="D29" s="266"/>
      <c r="E29" s="727"/>
      <c r="F29" s="728"/>
      <c r="G29" s="728"/>
      <c r="H29" s="728"/>
      <c r="I29" s="728"/>
      <c r="J29" s="728"/>
      <c r="K29" s="728"/>
      <c r="L29" s="728"/>
      <c r="M29" s="728"/>
      <c r="N29" s="728"/>
      <c r="O29" s="728"/>
      <c r="P29" s="728"/>
      <c r="Q29" s="728"/>
      <c r="R29" s="796"/>
      <c r="S29" s="451"/>
      <c r="T29" s="1428"/>
      <c r="U29" s="1432"/>
      <c r="V29" s="1432"/>
      <c r="W29" s="1428"/>
      <c r="X29" s="1428"/>
      <c r="Y29" s="1428"/>
      <c r="Z29" s="1428"/>
      <c r="AA29" s="1428"/>
      <c r="AB29" s="1428"/>
      <c r="AC29" s="1428"/>
      <c r="AD29" s="1428"/>
      <c r="AE29" s="1428"/>
      <c r="AF29" s="1428"/>
      <c r="AG29" s="1428"/>
    </row>
    <row r="30" spans="1:33" s="494" customFormat="1" ht="11.25" customHeight="1">
      <c r="A30" s="464"/>
      <c r="B30" s="535"/>
      <c r="C30" s="1059"/>
      <c r="D30" s="128" t="s">
        <v>156</v>
      </c>
      <c r="E30" s="725">
        <v>-1.6093574276333333</v>
      </c>
      <c r="F30" s="725">
        <v>-1.8306645806666666</v>
      </c>
      <c r="G30" s="725">
        <v>-1.8645297942000001</v>
      </c>
      <c r="H30" s="725">
        <v>-2.3329421592333333</v>
      </c>
      <c r="I30" s="725">
        <v>-3.2721934504333334</v>
      </c>
      <c r="J30" s="725">
        <v>-3.9668875563666668</v>
      </c>
      <c r="K30" s="725">
        <v>-3.8104626655000007</v>
      </c>
      <c r="L30" s="725">
        <v>-4.0439786960333333</v>
      </c>
      <c r="M30" s="725">
        <v>-4.6048524011000005</v>
      </c>
      <c r="N30" s="725">
        <v>-4.6347728220999995</v>
      </c>
      <c r="O30" s="725">
        <v>-3.1395830072000002</v>
      </c>
      <c r="P30" s="725">
        <v>-2.4612953702666664</v>
      </c>
      <c r="Q30" s="725">
        <v>-1.3620244593666666</v>
      </c>
      <c r="R30" s="797"/>
      <c r="S30" s="117"/>
      <c r="T30" s="590"/>
      <c r="U30" s="1432"/>
      <c r="V30" s="1432"/>
      <c r="W30" s="590"/>
      <c r="X30" s="590"/>
      <c r="Y30" s="590"/>
      <c r="Z30" s="590"/>
      <c r="AA30" s="590"/>
      <c r="AB30" s="590"/>
      <c r="AC30" s="590"/>
      <c r="AD30" s="590"/>
      <c r="AE30" s="590"/>
      <c r="AF30" s="590"/>
      <c r="AG30" s="590"/>
    </row>
    <row r="31" spans="1:33" s="494" customFormat="1" ht="12.75" customHeight="1">
      <c r="A31" s="464"/>
      <c r="B31" s="535"/>
      <c r="C31" s="1059"/>
      <c r="D31" s="128" t="s">
        <v>153</v>
      </c>
      <c r="E31" s="725">
        <v>-28.95582872066667</v>
      </c>
      <c r="F31" s="725">
        <v>-28.416574178999998</v>
      </c>
      <c r="G31" s="725">
        <v>-26.872673899999999</v>
      </c>
      <c r="H31" s="725">
        <v>-24.905394719333334</v>
      </c>
      <c r="I31" s="725">
        <v>-25.310507048066668</v>
      </c>
      <c r="J31" s="725">
        <v>-25.915913956899999</v>
      </c>
      <c r="K31" s="725">
        <v>-24.987001172466666</v>
      </c>
      <c r="L31" s="725">
        <v>-24.262727613033334</v>
      </c>
      <c r="M31" s="725">
        <v>-24.622196710699999</v>
      </c>
      <c r="N31" s="725">
        <v>-23.1816488212</v>
      </c>
      <c r="O31" s="725">
        <v>-21.815946676500001</v>
      </c>
      <c r="P31" s="725">
        <v>-20.830222382333336</v>
      </c>
      <c r="Q31" s="725">
        <v>-22.9643455882</v>
      </c>
      <c r="R31" s="797"/>
      <c r="S31" s="117"/>
      <c r="T31" s="590"/>
      <c r="U31" s="590"/>
      <c r="V31" s="590"/>
      <c r="W31" s="590"/>
      <c r="X31" s="590"/>
      <c r="Y31" s="590"/>
      <c r="Z31" s="590"/>
      <c r="AA31" s="590"/>
      <c r="AB31" s="590"/>
      <c r="AC31" s="590"/>
      <c r="AD31" s="590"/>
      <c r="AE31" s="590"/>
      <c r="AF31" s="590"/>
      <c r="AG31" s="590"/>
    </row>
    <row r="32" spans="1:33" s="494" customFormat="1" ht="11.25" customHeight="1">
      <c r="A32" s="464"/>
      <c r="B32" s="535"/>
      <c r="C32" s="1059"/>
      <c r="D32" s="128" t="s">
        <v>154</v>
      </c>
      <c r="E32" s="725">
        <v>-9.2773996867000008</v>
      </c>
      <c r="F32" s="725">
        <v>-8.0668281169</v>
      </c>
      <c r="G32" s="725">
        <v>-6.5283777716333331</v>
      </c>
      <c r="H32" s="725">
        <v>-5.6170189764666665</v>
      </c>
      <c r="I32" s="725">
        <v>-5.8226934342999996</v>
      </c>
      <c r="J32" s="725">
        <v>-5.5655483537333339</v>
      </c>
      <c r="K32" s="725">
        <v>-5.5066707642333341</v>
      </c>
      <c r="L32" s="725">
        <v>-4.3396112195666667</v>
      </c>
      <c r="M32" s="725">
        <v>-4.8504881748999997</v>
      </c>
      <c r="N32" s="725">
        <v>-4.5946169126666669</v>
      </c>
      <c r="O32" s="725">
        <v>-4.5310488763000007</v>
      </c>
      <c r="P32" s="725">
        <v>-3.8813858389333333</v>
      </c>
      <c r="Q32" s="725">
        <v>-3.0260778662999996</v>
      </c>
      <c r="R32" s="797"/>
      <c r="S32" s="117"/>
      <c r="T32" s="590"/>
      <c r="U32" s="590"/>
      <c r="V32" s="590"/>
      <c r="W32" s="590"/>
      <c r="X32" s="590"/>
      <c r="Y32" s="590"/>
      <c r="Z32" s="590"/>
      <c r="AA32" s="590"/>
      <c r="AB32" s="590"/>
      <c r="AC32" s="590"/>
      <c r="AD32" s="590"/>
      <c r="AE32" s="590"/>
      <c r="AF32" s="590"/>
      <c r="AG32" s="590"/>
    </row>
    <row r="33" spans="1:33" s="494" customFormat="1" ht="12" customHeight="1">
      <c r="A33" s="464"/>
      <c r="B33" s="535"/>
      <c r="C33" s="1059"/>
      <c r="D33" s="128" t="s">
        <v>157</v>
      </c>
      <c r="E33" s="725">
        <v>-4.5227520339999998</v>
      </c>
      <c r="F33" s="725">
        <v>-4.2282912846666667</v>
      </c>
      <c r="G33" s="725">
        <v>-4.2449478406666667</v>
      </c>
      <c r="H33" s="725">
        <v>-4.7920892543333338</v>
      </c>
      <c r="I33" s="725">
        <v>-5.4417936566666656</v>
      </c>
      <c r="J33" s="725">
        <v>-4.5412202626666662</v>
      </c>
      <c r="K33" s="725">
        <v>-4.326400720333333</v>
      </c>
      <c r="L33" s="725">
        <v>-1.7341630113333324</v>
      </c>
      <c r="M33" s="725">
        <v>-2.5442552539999994</v>
      </c>
      <c r="N33" s="725">
        <v>-0.11192552533333318</v>
      </c>
      <c r="O33" s="725">
        <v>-2.1113304753333337</v>
      </c>
      <c r="P33" s="725">
        <v>-1.5583057013333335</v>
      </c>
      <c r="Q33" s="725">
        <v>-3.4891820893333332</v>
      </c>
      <c r="R33" s="797"/>
      <c r="S33" s="117"/>
      <c r="T33" s="590"/>
      <c r="U33" s="590"/>
      <c r="V33" s="590"/>
      <c r="W33" s="590"/>
      <c r="X33" s="590"/>
      <c r="Y33" s="590"/>
      <c r="Z33" s="590"/>
      <c r="AA33" s="590"/>
      <c r="AB33" s="590"/>
      <c r="AC33" s="590"/>
      <c r="AD33" s="590"/>
      <c r="AE33" s="590"/>
      <c r="AF33" s="590"/>
      <c r="AG33" s="590"/>
    </row>
    <row r="34" spans="1:33" s="723" customFormat="1" ht="21" customHeight="1">
      <c r="A34" s="722"/>
      <c r="B34" s="565"/>
      <c r="C34" s="1708" t="s">
        <v>325</v>
      </c>
      <c r="D34" s="1708"/>
      <c r="E34" s="729">
        <v>22.25</v>
      </c>
      <c r="F34" s="729">
        <v>21.766666666666666</v>
      </c>
      <c r="G34" s="729">
        <v>16.816666666666666</v>
      </c>
      <c r="H34" s="729">
        <v>13.066666666666668</v>
      </c>
      <c r="I34" s="729">
        <v>12.5</v>
      </c>
      <c r="J34" s="729">
        <v>13.416666666666666</v>
      </c>
      <c r="K34" s="729">
        <v>14.199999999999998</v>
      </c>
      <c r="L34" s="729">
        <v>12.816666666666665</v>
      </c>
      <c r="M34" s="729">
        <v>13.666666666666666</v>
      </c>
      <c r="N34" s="729">
        <v>14.433333333333335</v>
      </c>
      <c r="O34" s="729">
        <v>15.516666666666671</v>
      </c>
      <c r="P34" s="729">
        <v>12.366666666666667</v>
      </c>
      <c r="Q34" s="729">
        <v>12.816666666666668</v>
      </c>
      <c r="R34" s="796"/>
      <c r="S34" s="451"/>
      <c r="T34" s="1428"/>
      <c r="U34" s="1428"/>
      <c r="V34" s="1428"/>
      <c r="W34" s="1428"/>
      <c r="X34" s="1428"/>
      <c r="Y34" s="1428"/>
      <c r="Z34" s="1428"/>
      <c r="AA34" s="1428"/>
      <c r="AB34" s="1428"/>
      <c r="AC34" s="1428"/>
      <c r="AD34" s="1428"/>
      <c r="AE34" s="1428"/>
      <c r="AF34" s="1428"/>
      <c r="AG34" s="1428"/>
    </row>
    <row r="35" spans="1:33" s="734" customFormat="1" ht="16.5" customHeight="1">
      <c r="A35" s="730"/>
      <c r="B35" s="731"/>
      <c r="C35" s="411" t="s">
        <v>360</v>
      </c>
      <c r="D35" s="732"/>
      <c r="E35" s="733">
        <v>-30.258333333333336</v>
      </c>
      <c r="F35" s="733">
        <v>-29.387500000000003</v>
      </c>
      <c r="G35" s="733">
        <v>-27.616666666666671</v>
      </c>
      <c r="H35" s="733">
        <v>-25.324999999999999</v>
      </c>
      <c r="I35" s="733">
        <v>-25.5</v>
      </c>
      <c r="J35" s="733">
        <v>-24.595833333333331</v>
      </c>
      <c r="K35" s="733">
        <v>-23.991666666666664</v>
      </c>
      <c r="L35" s="733">
        <v>-22.270833333333332</v>
      </c>
      <c r="M35" s="733">
        <v>-22.345833333333331</v>
      </c>
      <c r="N35" s="733">
        <v>-21.900000000000002</v>
      </c>
      <c r="O35" s="733">
        <v>-21.212500000000002</v>
      </c>
      <c r="P35" s="733">
        <v>-19.216666666666669</v>
      </c>
      <c r="Q35" s="733">
        <v>-19.370833333333334</v>
      </c>
      <c r="R35" s="798"/>
      <c r="S35" s="452"/>
      <c r="T35" s="732"/>
      <c r="U35" s="732"/>
      <c r="V35" s="732"/>
      <c r="W35" s="732"/>
      <c r="X35" s="732"/>
      <c r="Y35" s="732"/>
      <c r="Z35" s="732"/>
      <c r="AA35" s="732"/>
      <c r="AB35" s="732"/>
      <c r="AC35" s="732"/>
      <c r="AD35" s="732"/>
      <c r="AE35" s="732"/>
      <c r="AF35" s="732"/>
      <c r="AG35" s="732"/>
    </row>
    <row r="36" spans="1:33" s="494" customFormat="1" ht="10.5" customHeight="1">
      <c r="A36" s="464"/>
      <c r="B36" s="535"/>
      <c r="C36" s="735"/>
      <c r="D36" s="209"/>
      <c r="E36" s="736"/>
      <c r="F36" s="736"/>
      <c r="G36" s="736"/>
      <c r="H36" s="736"/>
      <c r="I36" s="736"/>
      <c r="J36" s="736"/>
      <c r="K36" s="736"/>
      <c r="L36" s="736"/>
      <c r="M36" s="736"/>
      <c r="N36" s="736"/>
      <c r="O36" s="736"/>
      <c r="P36" s="736"/>
      <c r="Q36" s="736"/>
      <c r="R36" s="797"/>
      <c r="S36" s="117"/>
      <c r="T36" s="590"/>
      <c r="U36" s="590"/>
      <c r="V36" s="590"/>
      <c r="W36" s="590"/>
      <c r="X36" s="590"/>
      <c r="Y36" s="590"/>
      <c r="Z36" s="590"/>
      <c r="AA36" s="590"/>
      <c r="AB36" s="590"/>
      <c r="AC36" s="590"/>
      <c r="AD36" s="590"/>
      <c r="AE36" s="590"/>
      <c r="AF36" s="590"/>
      <c r="AG36" s="590"/>
    </row>
    <row r="37" spans="1:33" s="494" customFormat="1" ht="10.5" customHeight="1">
      <c r="A37" s="464"/>
      <c r="B37" s="535"/>
      <c r="C37" s="735"/>
      <c r="D37" s="209"/>
      <c r="E37" s="736"/>
      <c r="F37" s="736"/>
      <c r="G37" s="736"/>
      <c r="H37" s="736"/>
      <c r="I37" s="736"/>
      <c r="J37" s="736"/>
      <c r="K37" s="736"/>
      <c r="L37" s="736"/>
      <c r="M37" s="736"/>
      <c r="N37" s="736"/>
      <c r="O37" s="736"/>
      <c r="P37" s="736"/>
      <c r="Q37" s="736"/>
      <c r="R37" s="797"/>
      <c r="S37" s="117"/>
      <c r="T37" s="590"/>
      <c r="U37" s="590"/>
      <c r="V37" s="590"/>
      <c r="W37" s="590"/>
      <c r="X37" s="590"/>
      <c r="Y37" s="590"/>
      <c r="Z37" s="590"/>
      <c r="AA37" s="590"/>
      <c r="AB37" s="590"/>
      <c r="AC37" s="590"/>
      <c r="AD37" s="590"/>
      <c r="AE37" s="590"/>
      <c r="AF37" s="590"/>
      <c r="AG37" s="590"/>
    </row>
    <row r="38" spans="1:33" s="494" customFormat="1" ht="10.5" customHeight="1">
      <c r="A38" s="464"/>
      <c r="B38" s="535"/>
      <c r="C38" s="735"/>
      <c r="D38" s="209"/>
      <c r="E38" s="736"/>
      <c r="F38" s="736"/>
      <c r="G38" s="736"/>
      <c r="H38" s="736"/>
      <c r="I38" s="736"/>
      <c r="J38" s="736"/>
      <c r="K38" s="736"/>
      <c r="L38" s="736"/>
      <c r="M38" s="736"/>
      <c r="N38" s="736"/>
      <c r="O38" s="736"/>
      <c r="P38" s="736"/>
      <c r="Q38" s="736"/>
      <c r="R38" s="797"/>
      <c r="S38" s="117"/>
      <c r="T38" s="590"/>
      <c r="U38" s="590"/>
      <c r="V38" s="590"/>
      <c r="W38" s="590"/>
      <c r="X38" s="590"/>
      <c r="Y38" s="590"/>
      <c r="Z38" s="590"/>
      <c r="AA38" s="590"/>
      <c r="AB38" s="590"/>
      <c r="AC38" s="590"/>
      <c r="AD38" s="590"/>
      <c r="AE38" s="590"/>
      <c r="AF38" s="590"/>
      <c r="AG38" s="590"/>
    </row>
    <row r="39" spans="1:33" s="494" customFormat="1" ht="10.5" customHeight="1">
      <c r="A39" s="464"/>
      <c r="B39" s="535"/>
      <c r="C39" s="735"/>
      <c r="D39" s="209"/>
      <c r="E39" s="736"/>
      <c r="F39" s="736"/>
      <c r="G39" s="736"/>
      <c r="H39" s="736"/>
      <c r="I39" s="736"/>
      <c r="J39" s="736"/>
      <c r="K39" s="736"/>
      <c r="L39" s="736"/>
      <c r="M39" s="736"/>
      <c r="N39" s="736"/>
      <c r="O39" s="736"/>
      <c r="P39" s="736"/>
      <c r="Q39" s="736"/>
      <c r="R39" s="797"/>
      <c r="S39" s="117"/>
      <c r="T39" s="590"/>
      <c r="U39" s="590"/>
      <c r="V39" s="590"/>
      <c r="W39" s="590"/>
      <c r="X39" s="590"/>
      <c r="Y39" s="590"/>
      <c r="Z39" s="590"/>
      <c r="AA39" s="590"/>
      <c r="AB39" s="590"/>
      <c r="AC39" s="590"/>
      <c r="AD39" s="590"/>
      <c r="AE39" s="590"/>
      <c r="AF39" s="590"/>
      <c r="AG39" s="590"/>
    </row>
    <row r="40" spans="1:33" s="494" customFormat="1" ht="10.5" customHeight="1">
      <c r="A40" s="464"/>
      <c r="B40" s="535"/>
      <c r="C40" s="735"/>
      <c r="D40" s="209"/>
      <c r="E40" s="736"/>
      <c r="F40" s="736"/>
      <c r="G40" s="736"/>
      <c r="H40" s="736"/>
      <c r="I40" s="736"/>
      <c r="J40" s="736"/>
      <c r="K40" s="736"/>
      <c r="L40" s="736"/>
      <c r="M40" s="736"/>
      <c r="N40" s="736"/>
      <c r="O40" s="736"/>
      <c r="P40" s="736"/>
      <c r="Q40" s="736"/>
      <c r="R40" s="797"/>
      <c r="S40" s="117"/>
      <c r="T40" s="590"/>
      <c r="U40" s="590"/>
      <c r="V40" s="590"/>
      <c r="W40" s="590"/>
      <c r="X40" s="590"/>
      <c r="Y40" s="590"/>
      <c r="Z40" s="590"/>
      <c r="AA40" s="590"/>
      <c r="AB40" s="590"/>
      <c r="AC40" s="590"/>
      <c r="AD40" s="590"/>
      <c r="AE40" s="590"/>
      <c r="AF40" s="590"/>
      <c r="AG40" s="590"/>
    </row>
    <row r="41" spans="1:33" s="494" customFormat="1" ht="10.5" customHeight="1">
      <c r="A41" s="464"/>
      <c r="B41" s="535"/>
      <c r="C41" s="735"/>
      <c r="D41" s="209"/>
      <c r="E41" s="736"/>
      <c r="F41" s="736"/>
      <c r="G41" s="736"/>
      <c r="H41" s="736"/>
      <c r="I41" s="736"/>
      <c r="J41" s="736"/>
      <c r="K41" s="736"/>
      <c r="L41" s="736"/>
      <c r="M41" s="736"/>
      <c r="N41" s="736"/>
      <c r="O41" s="736"/>
      <c r="P41" s="736"/>
      <c r="Q41" s="736"/>
      <c r="R41" s="797"/>
      <c r="S41" s="117"/>
      <c r="T41" s="590"/>
      <c r="U41" s="590"/>
      <c r="V41" s="590"/>
      <c r="W41" s="590"/>
      <c r="X41" s="590"/>
      <c r="Y41" s="590"/>
      <c r="Z41" s="590"/>
      <c r="AA41" s="590"/>
      <c r="AB41" s="590"/>
      <c r="AC41" s="590"/>
      <c r="AD41" s="590"/>
      <c r="AE41" s="590"/>
      <c r="AF41" s="590"/>
      <c r="AG41" s="590"/>
    </row>
    <row r="42" spans="1:33" s="494" customFormat="1" ht="10.5" customHeight="1">
      <c r="A42" s="464"/>
      <c r="B42" s="535"/>
      <c r="C42" s="735"/>
      <c r="D42" s="209"/>
      <c r="E42" s="736"/>
      <c r="F42" s="736"/>
      <c r="G42" s="736"/>
      <c r="H42" s="736"/>
      <c r="I42" s="736"/>
      <c r="J42" s="736"/>
      <c r="K42" s="736"/>
      <c r="L42" s="736"/>
      <c r="M42" s="736"/>
      <c r="N42" s="736"/>
      <c r="O42" s="736"/>
      <c r="P42" s="736"/>
      <c r="Q42" s="736"/>
      <c r="R42" s="797"/>
      <c r="S42" s="117"/>
      <c r="T42" s="590"/>
      <c r="U42" s="590"/>
      <c r="V42" s="590"/>
      <c r="W42" s="590"/>
      <c r="X42" s="590"/>
      <c r="Y42" s="590"/>
      <c r="Z42" s="590"/>
      <c r="AA42" s="590"/>
      <c r="AB42" s="590"/>
      <c r="AC42" s="590"/>
      <c r="AD42" s="590"/>
      <c r="AE42" s="590"/>
      <c r="AF42" s="590"/>
      <c r="AG42" s="590"/>
    </row>
    <row r="43" spans="1:33" s="494" customFormat="1" ht="10.5" customHeight="1">
      <c r="A43" s="464"/>
      <c r="B43" s="535"/>
      <c r="C43" s="735"/>
      <c r="D43" s="209"/>
      <c r="E43" s="736"/>
      <c r="F43" s="736"/>
      <c r="G43" s="736"/>
      <c r="H43" s="736"/>
      <c r="I43" s="736"/>
      <c r="J43" s="736"/>
      <c r="K43" s="736"/>
      <c r="L43" s="736"/>
      <c r="M43" s="736"/>
      <c r="N43" s="736"/>
      <c r="O43" s="736"/>
      <c r="P43" s="736"/>
      <c r="Q43" s="736"/>
      <c r="R43" s="797"/>
      <c r="S43" s="117"/>
      <c r="T43" s="590"/>
      <c r="U43" s="590"/>
      <c r="V43" s="590"/>
      <c r="W43" s="590"/>
      <c r="X43" s="590"/>
      <c r="Y43" s="590"/>
      <c r="Z43" s="590"/>
      <c r="AA43" s="590"/>
      <c r="AB43" s="590"/>
      <c r="AC43" s="590"/>
      <c r="AD43" s="590"/>
      <c r="AE43" s="590"/>
      <c r="AF43" s="590"/>
      <c r="AG43" s="590"/>
    </row>
    <row r="44" spans="1:33" s="494" customFormat="1" ht="10.5" customHeight="1">
      <c r="A44" s="464"/>
      <c r="B44" s="535"/>
      <c r="C44" s="735"/>
      <c r="D44" s="209"/>
      <c r="E44" s="736"/>
      <c r="F44" s="736"/>
      <c r="G44" s="736"/>
      <c r="H44" s="736"/>
      <c r="I44" s="736"/>
      <c r="J44" s="736"/>
      <c r="K44" s="736"/>
      <c r="L44" s="736"/>
      <c r="M44" s="736"/>
      <c r="N44" s="736"/>
      <c r="O44" s="736"/>
      <c r="P44" s="736"/>
      <c r="Q44" s="736"/>
      <c r="R44" s="797"/>
      <c r="S44" s="117"/>
      <c r="T44" s="590"/>
      <c r="U44" s="590"/>
      <c r="V44" s="590"/>
      <c r="W44" s="590"/>
      <c r="X44" s="590"/>
      <c r="Y44" s="590"/>
      <c r="Z44" s="590"/>
      <c r="AA44" s="590"/>
      <c r="AB44" s="590"/>
      <c r="AC44" s="590"/>
      <c r="AD44" s="590"/>
      <c r="AE44" s="590"/>
      <c r="AF44" s="590"/>
      <c r="AG44" s="590"/>
    </row>
    <row r="45" spans="1:33" s="494" customFormat="1" ht="10.5" customHeight="1">
      <c r="A45" s="464"/>
      <c r="B45" s="535"/>
      <c r="C45" s="735"/>
      <c r="D45" s="209"/>
      <c r="E45" s="736"/>
      <c r="F45" s="736"/>
      <c r="G45" s="736"/>
      <c r="H45" s="736"/>
      <c r="I45" s="736"/>
      <c r="J45" s="736"/>
      <c r="K45" s="736"/>
      <c r="L45" s="736"/>
      <c r="M45" s="736"/>
      <c r="N45" s="736"/>
      <c r="O45" s="736"/>
      <c r="P45" s="736"/>
      <c r="Q45" s="736"/>
      <c r="R45" s="797"/>
      <c r="S45" s="117"/>
      <c r="T45" s="590"/>
      <c r="U45" s="590"/>
      <c r="V45" s="590"/>
      <c r="W45" s="590"/>
      <c r="X45" s="590"/>
      <c r="Y45" s="590"/>
      <c r="Z45" s="590"/>
      <c r="AA45" s="590"/>
      <c r="AB45" s="590"/>
      <c r="AC45" s="590"/>
      <c r="AD45" s="590"/>
      <c r="AE45" s="590"/>
      <c r="AF45" s="590"/>
      <c r="AG45" s="590"/>
    </row>
    <row r="46" spans="1:33" s="494" customFormat="1" ht="10.5" customHeight="1">
      <c r="A46" s="464"/>
      <c r="B46" s="535"/>
      <c r="C46" s="735"/>
      <c r="D46" s="209"/>
      <c r="E46" s="736"/>
      <c r="F46" s="736"/>
      <c r="G46" s="736"/>
      <c r="H46" s="736"/>
      <c r="I46" s="736"/>
      <c r="J46" s="736"/>
      <c r="K46" s="736"/>
      <c r="L46" s="736"/>
      <c r="M46" s="736"/>
      <c r="N46" s="736"/>
      <c r="O46" s="736"/>
      <c r="P46" s="736"/>
      <c r="Q46" s="736"/>
      <c r="R46" s="797"/>
      <c r="S46" s="117"/>
      <c r="T46" s="590"/>
      <c r="U46" s="590"/>
      <c r="V46" s="590"/>
      <c r="W46" s="590"/>
      <c r="X46" s="590"/>
      <c r="Y46" s="590"/>
      <c r="Z46" s="590"/>
      <c r="AA46" s="590"/>
      <c r="AB46" s="590"/>
      <c r="AC46" s="590"/>
      <c r="AD46" s="590"/>
      <c r="AE46" s="590"/>
      <c r="AF46" s="590"/>
      <c r="AG46" s="590"/>
    </row>
    <row r="47" spans="1:33" s="494" customFormat="1" ht="10.5" customHeight="1">
      <c r="A47" s="464"/>
      <c r="B47" s="535"/>
      <c r="C47" s="735"/>
      <c r="D47" s="209"/>
      <c r="E47" s="736"/>
      <c r="F47" s="736"/>
      <c r="G47" s="736"/>
      <c r="H47" s="736"/>
      <c r="I47" s="736"/>
      <c r="J47" s="736"/>
      <c r="K47" s="736"/>
      <c r="L47" s="736"/>
      <c r="M47" s="736"/>
      <c r="N47" s="736"/>
      <c r="O47" s="736"/>
      <c r="P47" s="736"/>
      <c r="Q47" s="736"/>
      <c r="R47" s="797"/>
      <c r="S47" s="117"/>
      <c r="T47" s="590"/>
      <c r="U47" s="590"/>
      <c r="V47" s="590"/>
      <c r="W47" s="590"/>
      <c r="X47" s="590"/>
      <c r="Y47" s="590"/>
      <c r="Z47" s="590"/>
      <c r="AA47" s="590"/>
      <c r="AB47" s="590"/>
      <c r="AC47" s="590"/>
      <c r="AD47" s="590"/>
      <c r="AE47" s="590"/>
      <c r="AF47" s="590"/>
      <c r="AG47" s="590"/>
    </row>
    <row r="48" spans="1:33" s="494" customFormat="1" ht="10.5" customHeight="1">
      <c r="A48" s="464"/>
      <c r="B48" s="535"/>
      <c r="C48" s="735"/>
      <c r="D48" s="209"/>
      <c r="E48" s="736"/>
      <c r="F48" s="736"/>
      <c r="G48" s="736"/>
      <c r="H48" s="736"/>
      <c r="I48" s="736"/>
      <c r="J48" s="736"/>
      <c r="K48" s="736"/>
      <c r="L48" s="736"/>
      <c r="M48" s="736"/>
      <c r="N48" s="736"/>
      <c r="O48" s="736"/>
      <c r="P48" s="736"/>
      <c r="Q48" s="736"/>
      <c r="R48" s="797"/>
      <c r="S48" s="117"/>
      <c r="T48" s="590"/>
      <c r="U48" s="590"/>
      <c r="V48" s="590"/>
      <c r="W48" s="590"/>
      <c r="X48" s="590"/>
      <c r="Y48" s="590"/>
      <c r="Z48" s="590"/>
      <c r="AA48" s="590"/>
      <c r="AB48" s="590"/>
      <c r="AC48" s="590"/>
      <c r="AD48" s="590"/>
      <c r="AE48" s="590"/>
      <c r="AF48" s="590"/>
      <c r="AG48" s="590"/>
    </row>
    <row r="49" spans="1:33" s="723" customFormat="1" ht="15" customHeight="1">
      <c r="A49" s="722"/>
      <c r="B49" s="565"/>
      <c r="C49" s="1057" t="s">
        <v>158</v>
      </c>
      <c r="D49" s="266"/>
      <c r="E49" s="727"/>
      <c r="F49" s="728"/>
      <c r="G49" s="728"/>
      <c r="H49" s="728"/>
      <c r="I49" s="728"/>
      <c r="J49" s="728"/>
      <c r="K49" s="728"/>
      <c r="L49" s="728"/>
      <c r="M49" s="728"/>
      <c r="N49" s="728"/>
      <c r="O49" s="728"/>
      <c r="P49" s="728"/>
      <c r="Q49" s="728"/>
      <c r="R49" s="796"/>
      <c r="S49" s="451"/>
      <c r="T49" s="1428"/>
      <c r="U49" s="1428"/>
      <c r="V49" s="1428"/>
      <c r="W49" s="1428"/>
      <c r="X49" s="1428"/>
      <c r="Y49" s="1428"/>
      <c r="Z49" s="1428"/>
      <c r="AA49" s="1428"/>
      <c r="AB49" s="1428"/>
      <c r="AC49" s="1428"/>
      <c r="AD49" s="1428"/>
      <c r="AE49" s="1428"/>
      <c r="AF49" s="1428"/>
      <c r="AG49" s="1428"/>
    </row>
    <row r="50" spans="1:33" s="723" customFormat="1" ht="16.5" customHeight="1">
      <c r="A50" s="722"/>
      <c r="B50" s="565"/>
      <c r="C50" s="737"/>
      <c r="D50" s="293" t="s">
        <v>324</v>
      </c>
      <c r="E50" s="733">
        <v>668.02300000000002</v>
      </c>
      <c r="F50" s="733">
        <v>636.41</v>
      </c>
      <c r="G50" s="733">
        <v>614.98199999999997</v>
      </c>
      <c r="H50" s="733">
        <v>611.69600000000003</v>
      </c>
      <c r="I50" s="733">
        <v>624.23</v>
      </c>
      <c r="J50" s="733">
        <v>616.62199999999996</v>
      </c>
      <c r="K50" s="733">
        <v>605.51599999999996</v>
      </c>
      <c r="L50" s="733">
        <v>598.08299999999997</v>
      </c>
      <c r="M50" s="733">
        <v>598.58100000000002</v>
      </c>
      <c r="N50" s="733">
        <v>615.654</v>
      </c>
      <c r="O50" s="733">
        <v>604.31399999999996</v>
      </c>
      <c r="P50" s="733">
        <v>590.60500000000002</v>
      </c>
      <c r="Q50" s="733">
        <v>573.38199999999995</v>
      </c>
      <c r="R50" s="796"/>
      <c r="S50" s="451"/>
      <c r="T50" s="1428"/>
      <c r="U50" s="1428"/>
      <c r="V50" s="1428"/>
      <c r="W50" s="1428"/>
      <c r="X50" s="1428"/>
      <c r="Y50" s="1428"/>
      <c r="Z50" s="1428"/>
      <c r="AA50" s="1428"/>
      <c r="AB50" s="1428"/>
      <c r="AC50" s="1428"/>
      <c r="AD50" s="1428"/>
      <c r="AE50" s="1428"/>
      <c r="AF50" s="1428"/>
      <c r="AG50" s="1428"/>
    </row>
    <row r="51" spans="1:33" s="741" customFormat="1" ht="12" customHeight="1">
      <c r="A51" s="738"/>
      <c r="B51" s="739"/>
      <c r="C51" s="740"/>
      <c r="D51" s="786" t="s">
        <v>243</v>
      </c>
      <c r="E51" s="725">
        <v>33.590000000000003</v>
      </c>
      <c r="F51" s="725">
        <v>31.253</v>
      </c>
      <c r="G51" s="725">
        <v>29.228999999999999</v>
      </c>
      <c r="H51" s="725">
        <v>29.228999999999999</v>
      </c>
      <c r="I51" s="725">
        <v>27.5</v>
      </c>
      <c r="J51" s="725">
        <v>27.024000000000001</v>
      </c>
      <c r="K51" s="725">
        <v>27.509</v>
      </c>
      <c r="L51" s="725">
        <v>28.446999999999999</v>
      </c>
      <c r="M51" s="725">
        <v>27.815000000000001</v>
      </c>
      <c r="N51" s="725">
        <v>29.155999999999999</v>
      </c>
      <c r="O51" s="725">
        <v>29.009</v>
      </c>
      <c r="P51" s="725">
        <v>28.292999999999999</v>
      </c>
      <c r="Q51" s="725">
        <v>26.797999999999998</v>
      </c>
      <c r="R51" s="799"/>
      <c r="S51" s="117"/>
      <c r="T51" s="1429"/>
      <c r="U51" s="1429"/>
      <c r="V51" s="1429"/>
      <c r="W51" s="1429"/>
      <c r="X51" s="1429"/>
      <c r="Y51" s="1429"/>
      <c r="Z51" s="1429"/>
      <c r="AA51" s="1429"/>
      <c r="AB51" s="1429"/>
      <c r="AC51" s="1429"/>
      <c r="AD51" s="1429"/>
      <c r="AE51" s="1429"/>
      <c r="AF51" s="1429"/>
      <c r="AG51" s="1429"/>
    </row>
    <row r="52" spans="1:33" s="745" customFormat="1" ht="16.5" customHeight="1">
      <c r="A52" s="742"/>
      <c r="B52" s="743"/>
      <c r="C52" s="744"/>
      <c r="D52" s="293" t="s">
        <v>322</v>
      </c>
      <c r="E52" s="733">
        <v>52.610999999999997</v>
      </c>
      <c r="F52" s="733">
        <v>49.703000000000003</v>
      </c>
      <c r="G52" s="733">
        <v>50.564</v>
      </c>
      <c r="H52" s="733">
        <v>57.542000000000002</v>
      </c>
      <c r="I52" s="733">
        <v>54.393999999999998</v>
      </c>
      <c r="J52" s="733">
        <v>76.7</v>
      </c>
      <c r="K52" s="733">
        <v>73.375</v>
      </c>
      <c r="L52" s="733">
        <v>62.787999999999997</v>
      </c>
      <c r="M52" s="733">
        <v>56.648000000000003</v>
      </c>
      <c r="N52" s="733">
        <v>68.881</v>
      </c>
      <c r="O52" s="733">
        <v>55.674999999999997</v>
      </c>
      <c r="P52" s="733">
        <v>60.61</v>
      </c>
      <c r="Q52" s="733">
        <v>53.765000000000001</v>
      </c>
      <c r="R52" s="800"/>
      <c r="S52" s="451"/>
      <c r="T52" s="1430"/>
      <c r="U52" s="1430"/>
      <c r="V52" s="1430"/>
      <c r="W52" s="1430"/>
      <c r="X52" s="1430"/>
      <c r="Y52" s="1430"/>
      <c r="Z52" s="1430"/>
      <c r="AA52" s="1430"/>
      <c r="AB52" s="1430"/>
      <c r="AC52" s="1430"/>
      <c r="AD52" s="1430"/>
      <c r="AE52" s="1430"/>
      <c r="AF52" s="1430"/>
      <c r="AG52" s="1430"/>
    </row>
    <row r="53" spans="1:33" s="494" customFormat="1" ht="11.25" customHeight="1">
      <c r="A53" s="464"/>
      <c r="B53" s="535"/>
      <c r="C53" s="735"/>
      <c r="D53" s="786" t="s">
        <v>244</v>
      </c>
      <c r="E53" s="725">
        <v>-9.2788660504897198</v>
      </c>
      <c r="F53" s="725">
        <v>-8.9121430927683871</v>
      </c>
      <c r="G53" s="725">
        <v>-3.8469583737425705</v>
      </c>
      <c r="H53" s="725">
        <v>-8.5894930817010504</v>
      </c>
      <c r="I53" s="725">
        <v>-6.3141577678263889</v>
      </c>
      <c r="J53" s="725">
        <v>-4.3354619836360015</v>
      </c>
      <c r="K53" s="725">
        <v>-7.4611242133407307</v>
      </c>
      <c r="L53" s="725">
        <v>-8.2248045019367222</v>
      </c>
      <c r="M53" s="725">
        <v>-1.9981661851460886</v>
      </c>
      <c r="N53" s="725">
        <v>-7.1909779298822478</v>
      </c>
      <c r="O53" s="725">
        <v>-5.3033524399163205</v>
      </c>
      <c r="P53" s="725">
        <v>8.0970215801676524</v>
      </c>
      <c r="Q53" s="725">
        <v>2.1934576419380125</v>
      </c>
      <c r="R53" s="797"/>
      <c r="S53" s="117"/>
      <c r="T53" s="590"/>
      <c r="U53" s="590"/>
      <c r="V53" s="590"/>
      <c r="W53" s="590"/>
      <c r="X53" s="590"/>
      <c r="Y53" s="590"/>
      <c r="Z53" s="590"/>
      <c r="AA53" s="590"/>
      <c r="AB53" s="590"/>
      <c r="AC53" s="590"/>
      <c r="AD53" s="590"/>
      <c r="AE53" s="590"/>
      <c r="AF53" s="590"/>
      <c r="AG53" s="590"/>
    </row>
    <row r="54" spans="1:33" s="723" customFormat="1" ht="16.5" customHeight="1">
      <c r="A54" s="722"/>
      <c r="B54" s="565"/>
      <c r="C54" s="1057" t="s">
        <v>323</v>
      </c>
      <c r="D54" s="266"/>
      <c r="E54" s="733">
        <v>14.122999999999999</v>
      </c>
      <c r="F54" s="733">
        <v>15.643000000000001</v>
      </c>
      <c r="G54" s="733">
        <v>13.657999999999999</v>
      </c>
      <c r="H54" s="733">
        <v>14.048</v>
      </c>
      <c r="I54" s="733">
        <v>10.401999999999999</v>
      </c>
      <c r="J54" s="733">
        <v>16.318999999999999</v>
      </c>
      <c r="K54" s="733">
        <v>15.260999999999999</v>
      </c>
      <c r="L54" s="733">
        <v>12.641999999999999</v>
      </c>
      <c r="M54" s="733">
        <v>10.614000000000001</v>
      </c>
      <c r="N54" s="733">
        <v>15.839</v>
      </c>
      <c r="O54" s="733">
        <v>13.667999999999999</v>
      </c>
      <c r="P54" s="733">
        <v>16.79</v>
      </c>
      <c r="Q54" s="733">
        <v>17.645</v>
      </c>
      <c r="R54" s="796"/>
      <c r="S54" s="451"/>
      <c r="T54" s="1428"/>
      <c r="U54" s="1428"/>
      <c r="V54" s="1428"/>
      <c r="W54" s="1428"/>
      <c r="X54" s="1428"/>
      <c r="Y54" s="1428"/>
      <c r="Z54" s="1428"/>
      <c r="AA54" s="1428"/>
      <c r="AB54" s="1428"/>
      <c r="AC54" s="1428"/>
      <c r="AD54" s="1428"/>
      <c r="AE54" s="1428"/>
      <c r="AF54" s="1428"/>
      <c r="AG54" s="1428"/>
    </row>
    <row r="55" spans="1:33" s="494" customFormat="1" ht="9.75" customHeight="1">
      <c r="A55" s="702"/>
      <c r="B55" s="746"/>
      <c r="C55" s="747"/>
      <c r="D55" s="786" t="s">
        <v>159</v>
      </c>
      <c r="E55" s="725">
        <v>21.540447504302929</v>
      </c>
      <c r="F55" s="725">
        <v>22.039319706662507</v>
      </c>
      <c r="G55" s="725">
        <v>24.457809367596141</v>
      </c>
      <c r="H55" s="725">
        <v>5.6717316082443237</v>
      </c>
      <c r="I55" s="725">
        <v>-9.8535401681254964</v>
      </c>
      <c r="J55" s="725">
        <v>3.3502216592780298</v>
      </c>
      <c r="K55" s="725">
        <v>2.1007560045493978</v>
      </c>
      <c r="L55" s="725">
        <v>0.80535842436806337</v>
      </c>
      <c r="M55" s="725">
        <v>-1.8766756032171483</v>
      </c>
      <c r="N55" s="725">
        <v>10.307124451563476</v>
      </c>
      <c r="O55" s="725">
        <v>1.4172293537137337</v>
      </c>
      <c r="P55" s="725">
        <v>10.344374342797046</v>
      </c>
      <c r="Q55" s="725">
        <v>24.938044324860154</v>
      </c>
      <c r="R55" s="797"/>
      <c r="S55" s="117"/>
      <c r="T55" s="590"/>
      <c r="U55" s="1428"/>
      <c r="V55" s="590"/>
      <c r="W55" s="590"/>
      <c r="X55" s="590"/>
      <c r="Y55" s="590"/>
      <c r="Z55" s="590"/>
      <c r="AA55" s="590"/>
      <c r="AB55" s="590"/>
      <c r="AC55" s="590"/>
      <c r="AD55" s="590"/>
      <c r="AE55" s="590"/>
      <c r="AF55" s="590"/>
      <c r="AG55" s="590"/>
    </row>
    <row r="56" spans="1:33" s="723" customFormat="1" ht="16.5" customHeight="1">
      <c r="A56" s="722"/>
      <c r="B56" s="565"/>
      <c r="C56" s="1708" t="s">
        <v>359</v>
      </c>
      <c r="D56" s="1708"/>
      <c r="E56" s="733">
        <v>358.74799999999999</v>
      </c>
      <c r="F56" s="733">
        <v>343.27199999999999</v>
      </c>
      <c r="G56" s="733">
        <v>330.13200000000001</v>
      </c>
      <c r="H56" s="733">
        <v>325.048</v>
      </c>
      <c r="I56" s="733">
        <v>320.447</v>
      </c>
      <c r="J56" s="733">
        <v>324.815</v>
      </c>
      <c r="K56" s="733">
        <v>311.26900000000001</v>
      </c>
      <c r="L56" s="733">
        <v>306.72500000000002</v>
      </c>
      <c r="M56" s="733">
        <v>306.06200000000001</v>
      </c>
      <c r="N56" s="733">
        <v>313.84699999999998</v>
      </c>
      <c r="O56" s="733">
        <v>308.31799999999998</v>
      </c>
      <c r="P56" s="733">
        <v>301.63099999999997</v>
      </c>
      <c r="Q56" s="733">
        <v>291.601</v>
      </c>
      <c r="R56" s="797"/>
      <c r="S56" s="451"/>
      <c r="T56" s="1432"/>
      <c r="U56" s="1428"/>
      <c r="V56" s="1428"/>
      <c r="W56" s="1428"/>
      <c r="X56" s="1428"/>
      <c r="Y56" s="1428"/>
      <c r="Z56" s="1428"/>
      <c r="AA56" s="1428"/>
      <c r="AB56" s="1428"/>
      <c r="AC56" s="1428"/>
      <c r="AD56" s="1428"/>
      <c r="AE56" s="1428"/>
      <c r="AF56" s="1428"/>
      <c r="AG56" s="1428"/>
    </row>
    <row r="57" spans="1:33" s="494" customFormat="1" ht="10.5" customHeight="1">
      <c r="A57" s="464"/>
      <c r="B57" s="535"/>
      <c r="C57" s="748"/>
      <c r="D57" s="748"/>
      <c r="E57" s="749"/>
      <c r="F57" s="750"/>
      <c r="G57" s="750"/>
      <c r="H57" s="750"/>
      <c r="I57" s="750"/>
      <c r="J57" s="750"/>
      <c r="K57" s="750"/>
      <c r="L57" s="750"/>
      <c r="M57" s="750"/>
      <c r="N57" s="750"/>
      <c r="O57" s="750"/>
      <c r="P57" s="750"/>
      <c r="Q57" s="750"/>
      <c r="R57" s="797"/>
      <c r="S57" s="117"/>
      <c r="T57" s="590"/>
      <c r="U57" s="590"/>
      <c r="V57" s="590"/>
      <c r="W57" s="590"/>
      <c r="X57" s="590"/>
      <c r="Y57" s="590"/>
      <c r="Z57" s="590"/>
      <c r="AA57" s="590"/>
      <c r="AB57" s="590"/>
      <c r="AC57" s="590"/>
      <c r="AD57" s="590"/>
      <c r="AE57" s="590"/>
      <c r="AF57" s="590"/>
      <c r="AG57" s="590"/>
    </row>
    <row r="58" spans="1:33" s="494" customFormat="1" ht="10.5" customHeight="1">
      <c r="A58" s="464"/>
      <c r="B58" s="535"/>
      <c r="C58" s="735"/>
      <c r="D58" s="209"/>
      <c r="E58" s="726"/>
      <c r="F58" s="726"/>
      <c r="G58" s="726"/>
      <c r="H58" s="726"/>
      <c r="I58" s="726"/>
      <c r="J58" s="726"/>
      <c r="K58" s="726"/>
      <c r="L58" s="726"/>
      <c r="M58" s="726"/>
      <c r="N58" s="726"/>
      <c r="O58" s="726"/>
      <c r="P58" s="726"/>
      <c r="Q58" s="726"/>
      <c r="R58" s="797"/>
      <c r="S58" s="117"/>
      <c r="T58" s="590"/>
      <c r="U58" s="590"/>
      <c r="V58" s="590"/>
      <c r="W58" s="590"/>
      <c r="X58" s="590"/>
      <c r="Y58" s="590"/>
      <c r="Z58" s="590"/>
      <c r="AA58" s="590"/>
      <c r="AB58" s="590"/>
      <c r="AC58" s="590"/>
      <c r="AD58" s="590"/>
      <c r="AE58" s="590"/>
      <c r="AF58" s="590"/>
      <c r="AG58" s="590"/>
    </row>
    <row r="59" spans="1:33" s="494" customFormat="1" ht="10.5" customHeight="1">
      <c r="A59" s="464"/>
      <c r="B59" s="535"/>
      <c r="C59" s="735"/>
      <c r="D59" s="209"/>
      <c r="E59" s="736"/>
      <c r="F59" s="736"/>
      <c r="G59" s="736"/>
      <c r="H59" s="736"/>
      <c r="I59" s="736"/>
      <c r="J59" s="736"/>
      <c r="K59" s="736"/>
      <c r="L59" s="736"/>
      <c r="M59" s="736"/>
      <c r="N59" s="736"/>
      <c r="O59" s="736"/>
      <c r="P59" s="736"/>
      <c r="Q59" s="736"/>
      <c r="R59" s="797"/>
      <c r="S59" s="117"/>
      <c r="T59" s="590"/>
      <c r="U59" s="590"/>
      <c r="V59" s="590"/>
      <c r="W59" s="590"/>
      <c r="X59" s="590"/>
      <c r="Y59" s="590"/>
      <c r="Z59" s="590"/>
      <c r="AA59" s="590"/>
      <c r="AB59" s="590"/>
      <c r="AC59" s="590"/>
      <c r="AD59" s="590"/>
      <c r="AE59" s="590"/>
      <c r="AF59" s="590"/>
      <c r="AG59" s="590"/>
    </row>
    <row r="60" spans="1:33" s="494" customFormat="1" ht="10.5" customHeight="1">
      <c r="A60" s="464"/>
      <c r="B60" s="535"/>
      <c r="C60" s="735"/>
      <c r="D60" s="209"/>
      <c r="E60" s="736"/>
      <c r="F60" s="736"/>
      <c r="G60" s="736"/>
      <c r="H60" s="736"/>
      <c r="I60" s="736"/>
      <c r="J60" s="736"/>
      <c r="K60" s="736"/>
      <c r="L60" s="736"/>
      <c r="M60" s="736"/>
      <c r="N60" s="736"/>
      <c r="O60" s="736"/>
      <c r="P60" s="736"/>
      <c r="Q60" s="736"/>
      <c r="R60" s="797"/>
      <c r="S60" s="117"/>
      <c r="T60" s="590"/>
      <c r="U60" s="590"/>
      <c r="V60" s="590"/>
      <c r="W60" s="590"/>
      <c r="X60" s="590"/>
      <c r="Y60" s="590"/>
      <c r="Z60" s="590"/>
      <c r="AA60" s="590"/>
      <c r="AB60" s="590"/>
      <c r="AC60" s="590"/>
      <c r="AD60" s="590"/>
      <c r="AE60" s="590"/>
      <c r="AF60" s="590"/>
      <c r="AG60" s="590"/>
    </row>
    <row r="61" spans="1:33" s="494" customFormat="1" ht="10.5" customHeight="1">
      <c r="A61" s="464"/>
      <c r="B61" s="535"/>
      <c r="C61" s="735"/>
      <c r="D61" s="209"/>
      <c r="E61" s="736"/>
      <c r="F61" s="736"/>
      <c r="G61" s="736"/>
      <c r="H61" s="736"/>
      <c r="I61" s="736"/>
      <c r="J61" s="736"/>
      <c r="K61" s="736"/>
      <c r="L61" s="736"/>
      <c r="M61" s="736"/>
      <c r="N61" s="736"/>
      <c r="O61" s="736"/>
      <c r="P61" s="736"/>
      <c r="Q61" s="736"/>
      <c r="R61" s="797"/>
      <c r="S61" s="117"/>
      <c r="T61" s="590"/>
      <c r="U61" s="590"/>
      <c r="V61" s="590"/>
      <c r="W61" s="590"/>
      <c r="X61" s="590"/>
      <c r="Y61" s="590"/>
      <c r="Z61" s="590"/>
      <c r="AA61" s="590"/>
      <c r="AB61" s="590"/>
      <c r="AC61" s="590"/>
      <c r="AD61" s="590"/>
      <c r="AE61" s="590"/>
      <c r="AF61" s="590"/>
      <c r="AG61" s="590"/>
    </row>
    <row r="62" spans="1:33" s="494" customFormat="1" ht="10.5" customHeight="1">
      <c r="A62" s="464"/>
      <c r="B62" s="535"/>
      <c r="C62" s="735"/>
      <c r="D62" s="209"/>
      <c r="E62" s="736"/>
      <c r="F62" s="736"/>
      <c r="G62" s="736"/>
      <c r="H62" s="736"/>
      <c r="I62" s="736"/>
      <c r="J62" s="736"/>
      <c r="K62" s="736"/>
      <c r="L62" s="736"/>
      <c r="M62" s="736"/>
      <c r="N62" s="736"/>
      <c r="O62" s="736"/>
      <c r="P62" s="736"/>
      <c r="Q62" s="736"/>
      <c r="R62" s="797"/>
      <c r="S62" s="117"/>
      <c r="T62" s="590"/>
      <c r="U62" s="590"/>
      <c r="V62" s="590"/>
      <c r="W62" s="590"/>
      <c r="X62" s="590"/>
      <c r="Y62" s="590"/>
      <c r="Z62" s="590"/>
      <c r="AA62" s="590"/>
      <c r="AB62" s="590"/>
      <c r="AC62" s="590"/>
      <c r="AD62" s="590"/>
      <c r="AE62" s="590"/>
      <c r="AF62" s="590"/>
      <c r="AG62" s="590"/>
    </row>
    <row r="63" spans="1:33" s="494" customFormat="1" ht="10.5" customHeight="1">
      <c r="A63" s="464"/>
      <c r="B63" s="535"/>
      <c r="C63" s="735"/>
      <c r="D63" s="209"/>
      <c r="E63" s="736"/>
      <c r="F63" s="736"/>
      <c r="G63" s="736"/>
      <c r="H63" s="736"/>
      <c r="I63" s="736"/>
      <c r="J63" s="736"/>
      <c r="K63" s="736"/>
      <c r="L63" s="736"/>
      <c r="M63" s="736"/>
      <c r="N63" s="736"/>
      <c r="O63" s="736"/>
      <c r="P63" s="736"/>
      <c r="Q63" s="736"/>
      <c r="R63" s="797"/>
      <c r="S63" s="117"/>
      <c r="T63" s="590"/>
      <c r="U63" s="590"/>
      <c r="V63" s="590"/>
      <c r="W63" s="590"/>
      <c r="X63" s="590"/>
      <c r="Y63" s="590"/>
      <c r="Z63" s="590"/>
      <c r="AA63" s="590"/>
      <c r="AB63" s="590"/>
      <c r="AC63" s="590"/>
      <c r="AD63" s="590"/>
      <c r="AE63" s="590"/>
      <c r="AF63" s="590"/>
      <c r="AG63" s="590"/>
    </row>
    <row r="64" spans="1:33" s="494" customFormat="1" ht="10.5" customHeight="1">
      <c r="A64" s="464"/>
      <c r="B64" s="535"/>
      <c r="C64" s="735"/>
      <c r="D64" s="209"/>
      <c r="E64" s="736"/>
      <c r="F64" s="736"/>
      <c r="G64" s="736"/>
      <c r="H64" s="736"/>
      <c r="I64" s="736"/>
      <c r="J64" s="736"/>
      <c r="K64" s="736"/>
      <c r="L64" s="736"/>
      <c r="M64" s="736"/>
      <c r="N64" s="736"/>
      <c r="O64" s="736"/>
      <c r="P64" s="736"/>
      <c r="Q64" s="736"/>
      <c r="R64" s="797"/>
      <c r="S64" s="117"/>
      <c r="T64" s="590"/>
      <c r="U64" s="590"/>
      <c r="V64" s="590"/>
      <c r="W64" s="590"/>
      <c r="X64" s="590"/>
      <c r="Y64" s="590"/>
      <c r="Z64" s="590"/>
      <c r="AA64" s="590"/>
      <c r="AB64" s="590"/>
      <c r="AC64" s="590"/>
      <c r="AD64" s="590"/>
      <c r="AE64" s="590"/>
      <c r="AF64" s="590"/>
      <c r="AG64" s="590"/>
    </row>
    <row r="65" spans="1:33" s="494" customFormat="1" ht="10.5" customHeight="1">
      <c r="A65" s="464"/>
      <c r="B65" s="535"/>
      <c r="C65" s="735"/>
      <c r="D65" s="209"/>
      <c r="E65" s="736"/>
      <c r="F65" s="736"/>
      <c r="G65" s="736"/>
      <c r="H65" s="736"/>
      <c r="I65" s="736"/>
      <c r="J65" s="736"/>
      <c r="K65" s="736"/>
      <c r="L65" s="736"/>
      <c r="M65" s="736"/>
      <c r="N65" s="736"/>
      <c r="O65" s="736"/>
      <c r="P65" s="736"/>
      <c r="Q65" s="736"/>
      <c r="R65" s="797"/>
      <c r="S65" s="117"/>
      <c r="T65" s="590"/>
      <c r="U65" s="590"/>
      <c r="V65" s="590"/>
      <c r="W65" s="590"/>
      <c r="X65" s="590"/>
      <c r="Y65" s="590"/>
      <c r="Z65" s="590"/>
      <c r="AA65" s="590"/>
      <c r="AB65" s="590"/>
      <c r="AC65" s="590"/>
      <c r="AD65" s="590"/>
      <c r="AE65" s="590"/>
      <c r="AF65" s="590"/>
      <c r="AG65" s="590"/>
    </row>
    <row r="66" spans="1:33" s="494" customFormat="1" ht="10.5" customHeight="1">
      <c r="A66" s="464"/>
      <c r="B66" s="535"/>
      <c r="C66" s="735"/>
      <c r="D66" s="209"/>
      <c r="E66" s="736"/>
      <c r="F66" s="736"/>
      <c r="G66" s="736"/>
      <c r="H66" s="736"/>
      <c r="I66" s="736"/>
      <c r="J66" s="736"/>
      <c r="K66" s="736"/>
      <c r="L66" s="736"/>
      <c r="M66" s="736"/>
      <c r="N66" s="736"/>
      <c r="O66" s="736"/>
      <c r="P66" s="736"/>
      <c r="Q66" s="736"/>
      <c r="R66" s="797"/>
      <c r="S66" s="117"/>
      <c r="T66" s="590"/>
      <c r="U66" s="590"/>
      <c r="V66" s="590"/>
      <c r="W66" s="590"/>
      <c r="X66" s="590"/>
      <c r="Y66" s="590"/>
      <c r="Z66" s="590"/>
      <c r="AA66" s="590"/>
      <c r="AB66" s="590"/>
      <c r="AC66" s="590"/>
      <c r="AD66" s="590"/>
      <c r="AE66" s="590"/>
      <c r="AF66" s="590"/>
      <c r="AG66" s="590"/>
    </row>
    <row r="67" spans="1:33" s="494" customFormat="1" ht="10.5" customHeight="1">
      <c r="A67" s="464"/>
      <c r="B67" s="535"/>
      <c r="C67" s="735"/>
      <c r="D67" s="209"/>
      <c r="E67" s="736"/>
      <c r="F67" s="736"/>
      <c r="G67" s="736"/>
      <c r="H67" s="736"/>
      <c r="I67" s="736"/>
      <c r="J67" s="736"/>
      <c r="K67" s="736"/>
      <c r="L67" s="736"/>
      <c r="M67" s="736"/>
      <c r="N67" s="736"/>
      <c r="O67" s="736"/>
      <c r="P67" s="736"/>
      <c r="Q67" s="736"/>
      <c r="R67" s="797"/>
      <c r="S67" s="117"/>
      <c r="T67" s="590"/>
      <c r="U67" s="590"/>
      <c r="V67" s="590"/>
      <c r="W67" s="590"/>
      <c r="X67" s="590"/>
      <c r="Y67" s="590"/>
      <c r="Z67" s="590"/>
      <c r="AA67" s="590"/>
      <c r="AB67" s="590"/>
      <c r="AC67" s="590"/>
      <c r="AD67" s="590"/>
      <c r="AE67" s="590"/>
      <c r="AF67" s="590"/>
      <c r="AG67" s="590"/>
    </row>
    <row r="68" spans="1:33" s="494" customFormat="1" ht="10.5" customHeight="1">
      <c r="A68" s="464"/>
      <c r="B68" s="535"/>
      <c r="C68" s="735"/>
      <c r="D68" s="209"/>
      <c r="E68" s="736"/>
      <c r="F68" s="736"/>
      <c r="G68" s="736"/>
      <c r="H68" s="736"/>
      <c r="I68" s="736"/>
      <c r="J68" s="736"/>
      <c r="K68" s="736"/>
      <c r="L68" s="736"/>
      <c r="M68" s="736"/>
      <c r="N68" s="736"/>
      <c r="O68" s="736"/>
      <c r="P68" s="736"/>
      <c r="Q68" s="736"/>
      <c r="R68" s="797"/>
      <c r="S68" s="117"/>
      <c r="T68" s="590"/>
      <c r="U68" s="590"/>
      <c r="V68" s="590"/>
      <c r="W68" s="590"/>
      <c r="X68" s="590"/>
      <c r="Y68" s="590"/>
      <c r="Z68" s="590"/>
      <c r="AA68" s="590"/>
      <c r="AB68" s="590"/>
      <c r="AC68" s="590"/>
      <c r="AD68" s="590"/>
      <c r="AE68" s="590"/>
      <c r="AF68" s="590"/>
      <c r="AG68" s="590"/>
    </row>
    <row r="69" spans="1:33" s="494" customFormat="1" ht="10.5" customHeight="1">
      <c r="A69" s="464"/>
      <c r="B69" s="535"/>
      <c r="C69" s="735"/>
      <c r="D69" s="209"/>
      <c r="E69" s="736"/>
      <c r="F69" s="736"/>
      <c r="G69" s="736"/>
      <c r="H69" s="736"/>
      <c r="I69" s="736"/>
      <c r="J69" s="736"/>
      <c r="K69" s="736"/>
      <c r="L69" s="736"/>
      <c r="M69" s="736"/>
      <c r="N69" s="736"/>
      <c r="O69" s="736"/>
      <c r="P69" s="736"/>
      <c r="Q69" s="736"/>
      <c r="R69" s="797"/>
      <c r="S69" s="117"/>
      <c r="T69" s="590"/>
      <c r="U69" s="590"/>
      <c r="V69" s="590"/>
      <c r="W69" s="590"/>
      <c r="X69" s="590"/>
      <c r="Y69" s="590"/>
      <c r="Z69" s="590"/>
      <c r="AA69" s="590"/>
      <c r="AB69" s="590"/>
      <c r="AC69" s="590"/>
      <c r="AD69" s="590"/>
      <c r="AE69" s="590"/>
      <c r="AF69" s="590"/>
      <c r="AG69" s="590"/>
    </row>
    <row r="70" spans="1:33" s="494" customFormat="1" ht="20.25" customHeight="1">
      <c r="A70" s="464"/>
      <c r="B70" s="535"/>
      <c r="C70" s="1704" t="s">
        <v>483</v>
      </c>
      <c r="D70" s="1704"/>
      <c r="E70" s="1704"/>
      <c r="F70" s="1704"/>
      <c r="G70" s="1704"/>
      <c r="H70" s="1704"/>
      <c r="I70" s="1704"/>
      <c r="J70" s="1704"/>
      <c r="K70" s="1704"/>
      <c r="L70" s="1704"/>
      <c r="M70" s="1704"/>
      <c r="N70" s="1704"/>
      <c r="O70" s="1704"/>
      <c r="P70" s="1704"/>
      <c r="Q70" s="1704"/>
      <c r="R70" s="797"/>
      <c r="S70" s="117"/>
      <c r="T70" s="590"/>
      <c r="U70" s="590"/>
      <c r="V70" s="590"/>
      <c r="W70" s="590"/>
      <c r="X70" s="590"/>
      <c r="Y70" s="590"/>
      <c r="Z70" s="590"/>
      <c r="AA70" s="590"/>
      <c r="AB70" s="590"/>
      <c r="AC70" s="590"/>
      <c r="AD70" s="590"/>
      <c r="AE70" s="590"/>
      <c r="AF70" s="590"/>
      <c r="AG70" s="590"/>
    </row>
    <row r="71" spans="1:33" s="494" customFormat="1" ht="15.75" customHeight="1">
      <c r="A71" s="464"/>
      <c r="B71" s="535"/>
      <c r="C71" s="1705" t="s">
        <v>242</v>
      </c>
      <c r="D71" s="1705"/>
      <c r="E71" s="1705"/>
      <c r="F71" s="1705"/>
      <c r="G71" s="1705"/>
      <c r="H71" s="1705"/>
      <c r="I71" s="1705"/>
      <c r="J71" s="1705"/>
      <c r="K71" s="1705"/>
      <c r="L71" s="1705"/>
      <c r="M71" s="1705"/>
      <c r="N71" s="1705"/>
      <c r="O71" s="1705"/>
      <c r="P71" s="1705"/>
      <c r="Q71" s="1705"/>
      <c r="R71" s="797"/>
      <c r="S71" s="117"/>
      <c r="T71" s="590"/>
      <c r="U71" s="590"/>
      <c r="V71" s="590"/>
      <c r="W71" s="590"/>
      <c r="X71" s="590"/>
      <c r="Y71" s="590"/>
      <c r="Z71" s="590"/>
      <c r="AA71" s="590"/>
      <c r="AB71" s="590"/>
      <c r="AC71" s="590"/>
      <c r="AD71" s="590"/>
      <c r="AE71" s="590"/>
      <c r="AF71" s="590"/>
      <c r="AG71" s="590"/>
    </row>
    <row r="72" spans="1:33">
      <c r="A72" s="464"/>
      <c r="B72" s="751">
        <v>20</v>
      </c>
      <c r="C72" s="1676">
        <v>42125</v>
      </c>
      <c r="D72" s="1676"/>
      <c r="E72" s="716"/>
      <c r="F72" s="752"/>
      <c r="G72" s="752"/>
      <c r="H72" s="752"/>
      <c r="I72" s="752"/>
      <c r="J72" s="753"/>
      <c r="K72" s="753"/>
      <c r="L72" s="753"/>
      <c r="M72" s="753"/>
      <c r="N72" s="754"/>
      <c r="O72" s="754"/>
      <c r="P72" s="754"/>
      <c r="Q72" s="1058"/>
      <c r="R72" s="801"/>
      <c r="S72" s="1058"/>
    </row>
    <row r="73" spans="1:33">
      <c r="C73" s="755"/>
      <c r="D73" s="755"/>
      <c r="E73" s="756"/>
      <c r="F73" s="756"/>
      <c r="G73" s="756"/>
      <c r="H73" s="757"/>
      <c r="I73" s="757"/>
      <c r="S73" s="758"/>
    </row>
    <row r="74" spans="1:33">
      <c r="C74" s="755"/>
      <c r="D74" s="755"/>
      <c r="E74" s="755"/>
      <c r="F74" s="755"/>
      <c r="G74" s="755"/>
      <c r="H74" s="755"/>
      <c r="I74" s="755"/>
      <c r="J74" s="755"/>
      <c r="K74" s="755"/>
      <c r="L74" s="755"/>
      <c r="M74" s="755"/>
      <c r="N74" s="755"/>
      <c r="O74" s="755"/>
      <c r="P74" s="755"/>
      <c r="S74" s="755"/>
    </row>
    <row r="75" spans="1:33">
      <c r="C75" s="755"/>
      <c r="D75" s="755"/>
      <c r="E75" s="755"/>
      <c r="F75" s="755"/>
      <c r="G75" s="755"/>
      <c r="H75" s="755"/>
      <c r="I75" s="755"/>
      <c r="J75" s="755"/>
      <c r="K75" s="755"/>
      <c r="L75" s="755"/>
      <c r="M75" s="755"/>
      <c r="N75" s="755"/>
      <c r="O75" s="755"/>
      <c r="P75" s="755"/>
      <c r="S75" s="755"/>
    </row>
    <row r="76" spans="1:33">
      <c r="C76" s="755"/>
      <c r="D76" s="755"/>
      <c r="E76" s="755"/>
      <c r="F76" s="755"/>
      <c r="G76" s="755"/>
      <c r="H76" s="755"/>
      <c r="I76" s="755"/>
      <c r="J76" s="755"/>
      <c r="K76" s="755"/>
      <c r="L76" s="755"/>
      <c r="M76" s="755"/>
      <c r="N76" s="755"/>
      <c r="O76" s="755"/>
      <c r="P76" s="755"/>
      <c r="S76" s="755"/>
    </row>
    <row r="77" spans="1:33" ht="15" customHeight="1">
      <c r="C77" s="755"/>
      <c r="D77" s="755"/>
      <c r="E77" s="755"/>
      <c r="F77" s="755"/>
      <c r="G77" s="755"/>
      <c r="H77" s="755"/>
      <c r="I77" s="755"/>
      <c r="J77" s="755"/>
      <c r="K77" s="755"/>
      <c r="L77" s="755"/>
      <c r="M77" s="755"/>
      <c r="N77" s="755"/>
      <c r="O77" s="755"/>
      <c r="P77" s="755"/>
      <c r="S77" s="755"/>
    </row>
    <row r="78" spans="1:33">
      <c r="C78" s="755"/>
      <c r="D78" s="755"/>
      <c r="E78" s="755"/>
      <c r="F78" s="755"/>
      <c r="G78" s="755"/>
      <c r="H78" s="755"/>
      <c r="I78" s="755"/>
      <c r="J78" s="755"/>
      <c r="K78" s="755"/>
      <c r="L78" s="755"/>
      <c r="M78" s="755"/>
      <c r="N78" s="755"/>
      <c r="O78" s="755"/>
      <c r="P78" s="755"/>
      <c r="S78" s="755"/>
    </row>
    <row r="79" spans="1:33">
      <c r="C79" s="755"/>
      <c r="D79" s="755"/>
      <c r="E79" s="755"/>
      <c r="F79" s="755"/>
      <c r="G79" s="755"/>
      <c r="H79" s="755"/>
      <c r="I79" s="755"/>
      <c r="J79" s="755"/>
      <c r="K79" s="755"/>
      <c r="L79" s="755"/>
      <c r="M79" s="755"/>
      <c r="N79" s="755"/>
      <c r="O79" s="755"/>
      <c r="P79" s="755"/>
      <c r="S79" s="755"/>
    </row>
    <row r="80" spans="1:33">
      <c r="C80" s="755"/>
      <c r="D80" s="755"/>
      <c r="E80" s="755"/>
      <c r="F80" s="755"/>
      <c r="G80" s="755"/>
      <c r="H80" s="755"/>
      <c r="I80" s="755"/>
      <c r="J80" s="755"/>
      <c r="K80" s="755"/>
      <c r="L80" s="755"/>
      <c r="M80" s="755"/>
      <c r="N80" s="755"/>
      <c r="O80" s="755"/>
      <c r="P80" s="755"/>
      <c r="S80" s="755"/>
    </row>
    <row r="81" spans="3:19">
      <c r="C81" s="755"/>
      <c r="D81" s="755"/>
      <c r="E81" s="755"/>
      <c r="F81" s="755"/>
      <c r="G81" s="755"/>
      <c r="H81" s="755"/>
      <c r="I81" s="755"/>
      <c r="J81" s="755"/>
      <c r="K81" s="755"/>
      <c r="L81" s="755"/>
      <c r="M81" s="755"/>
      <c r="N81" s="755"/>
      <c r="O81" s="755"/>
      <c r="P81" s="755"/>
      <c r="S81" s="755"/>
    </row>
    <row r="82" spans="3:19">
      <c r="C82" s="755"/>
      <c r="D82" s="755"/>
      <c r="E82" s="755"/>
      <c r="F82" s="755"/>
      <c r="G82" s="755"/>
      <c r="H82" s="755"/>
      <c r="I82" s="755"/>
      <c r="J82" s="755"/>
      <c r="K82" s="755"/>
      <c r="L82" s="755"/>
      <c r="M82" s="755"/>
      <c r="N82" s="755"/>
      <c r="O82" s="755"/>
      <c r="P82" s="755"/>
      <c r="S82" s="755"/>
    </row>
    <row r="83" spans="3:19" ht="8.25" customHeight="1">
      <c r="C83" s="755"/>
      <c r="D83" s="755"/>
      <c r="E83" s="755"/>
      <c r="F83" s="755"/>
      <c r="G83" s="755"/>
      <c r="H83" s="755"/>
      <c r="I83" s="755"/>
      <c r="J83" s="755"/>
      <c r="K83" s="755"/>
      <c r="L83" s="755"/>
      <c r="M83" s="755"/>
      <c r="N83" s="755"/>
      <c r="O83" s="755"/>
      <c r="P83" s="755"/>
      <c r="S83" s="755"/>
    </row>
    <row r="84" spans="3:19">
      <c r="C84" s="755"/>
      <c r="D84" s="755"/>
      <c r="E84" s="755"/>
      <c r="F84" s="755"/>
      <c r="G84" s="755"/>
      <c r="H84" s="755"/>
      <c r="I84" s="755"/>
      <c r="J84" s="755"/>
      <c r="K84" s="755"/>
      <c r="L84" s="755"/>
      <c r="M84" s="755"/>
      <c r="N84" s="755"/>
      <c r="O84" s="755"/>
      <c r="P84" s="755"/>
      <c r="Q84" s="755"/>
      <c r="R84" s="790"/>
      <c r="S84" s="755"/>
    </row>
    <row r="85" spans="3:19" ht="9" customHeight="1">
      <c r="C85" s="755"/>
      <c r="D85" s="755"/>
      <c r="E85" s="755"/>
      <c r="F85" s="755"/>
      <c r="G85" s="755"/>
      <c r="H85" s="755"/>
      <c r="I85" s="755"/>
      <c r="J85" s="755"/>
      <c r="K85" s="755"/>
      <c r="L85" s="755"/>
      <c r="M85" s="755"/>
      <c r="N85" s="755"/>
      <c r="O85" s="755"/>
      <c r="P85" s="755"/>
      <c r="Q85" s="755"/>
      <c r="R85" s="790"/>
      <c r="S85" s="755"/>
    </row>
    <row r="86" spans="3:19" ht="8.25" customHeight="1">
      <c r="C86" s="755"/>
      <c r="D86" s="755"/>
      <c r="E86" s="755"/>
      <c r="F86" s="755"/>
      <c r="G86" s="755"/>
      <c r="H86" s="755"/>
      <c r="I86" s="755"/>
      <c r="J86" s="755"/>
      <c r="K86" s="755"/>
      <c r="L86" s="755"/>
      <c r="M86" s="755"/>
      <c r="N86" s="755"/>
      <c r="O86" s="755"/>
      <c r="P86" s="755"/>
      <c r="Q86" s="755"/>
      <c r="R86" s="790"/>
      <c r="S86" s="755"/>
    </row>
    <row r="87" spans="3:19" ht="9.75" customHeight="1">
      <c r="C87" s="755"/>
      <c r="D87" s="755"/>
      <c r="E87" s="755"/>
      <c r="F87" s="755"/>
      <c r="G87" s="755"/>
      <c r="H87" s="755"/>
      <c r="I87" s="755"/>
      <c r="J87" s="755"/>
      <c r="K87" s="755"/>
      <c r="L87" s="755"/>
      <c r="M87" s="755"/>
      <c r="N87" s="755"/>
      <c r="O87" s="755"/>
      <c r="P87" s="755"/>
      <c r="Q87" s="755"/>
      <c r="R87" s="790"/>
      <c r="S87" s="755"/>
    </row>
    <row r="88" spans="3:19">
      <c r="C88" s="755"/>
      <c r="D88" s="755"/>
      <c r="E88" s="755"/>
      <c r="F88" s="755"/>
      <c r="G88" s="755"/>
      <c r="H88" s="755"/>
      <c r="I88" s="755"/>
      <c r="J88" s="755"/>
      <c r="K88" s="755"/>
      <c r="L88" s="755"/>
      <c r="M88" s="755"/>
      <c r="N88" s="755"/>
      <c r="O88" s="755"/>
      <c r="P88" s="755"/>
      <c r="Q88" s="755"/>
      <c r="R88" s="790"/>
      <c r="S88" s="755"/>
    </row>
    <row r="89" spans="3:19">
      <c r="C89" s="755"/>
      <c r="D89" s="755"/>
      <c r="E89" s="755"/>
      <c r="F89" s="755"/>
      <c r="G89" s="755"/>
      <c r="H89" s="755"/>
      <c r="I89" s="755"/>
      <c r="J89" s="755"/>
      <c r="K89" s="755"/>
      <c r="L89" s="755"/>
      <c r="M89" s="755"/>
      <c r="N89" s="755"/>
      <c r="O89" s="755"/>
      <c r="P89" s="755"/>
      <c r="Q89" s="755"/>
      <c r="R89" s="790"/>
      <c r="S89" s="755"/>
    </row>
    <row r="90" spans="3:19">
      <c r="C90" s="755"/>
      <c r="D90" s="755"/>
      <c r="E90" s="755"/>
      <c r="F90" s="755"/>
      <c r="G90" s="755"/>
      <c r="H90" s="755"/>
      <c r="I90" s="755"/>
      <c r="J90" s="755"/>
      <c r="K90" s="755"/>
      <c r="L90" s="755"/>
      <c r="M90" s="755"/>
      <c r="N90" s="755"/>
      <c r="O90" s="755"/>
      <c r="P90" s="755"/>
      <c r="Q90" s="755"/>
      <c r="R90" s="790"/>
      <c r="S90" s="755"/>
    </row>
    <row r="91" spans="3:19">
      <c r="C91" s="755"/>
      <c r="D91" s="755"/>
      <c r="E91" s="755"/>
      <c r="F91" s="755"/>
      <c r="G91" s="755"/>
      <c r="H91" s="755"/>
      <c r="I91" s="755"/>
      <c r="J91" s="755"/>
      <c r="K91" s="755"/>
      <c r="L91" s="755"/>
      <c r="M91" s="755"/>
      <c r="N91" s="755"/>
      <c r="O91" s="755"/>
      <c r="P91" s="755"/>
      <c r="Q91" s="755"/>
      <c r="R91" s="790"/>
      <c r="S91" s="755"/>
    </row>
    <row r="92" spans="3:19">
      <c r="C92" s="755"/>
      <c r="D92" s="755"/>
      <c r="E92" s="755"/>
      <c r="F92" s="755"/>
      <c r="G92" s="755"/>
      <c r="H92" s="755"/>
      <c r="I92" s="755"/>
      <c r="J92" s="755"/>
      <c r="K92" s="755"/>
      <c r="L92" s="755"/>
      <c r="M92" s="755"/>
      <c r="N92" s="755"/>
      <c r="O92" s="755"/>
      <c r="P92" s="755"/>
      <c r="Q92" s="755"/>
      <c r="R92" s="790"/>
      <c r="S92" s="755"/>
    </row>
    <row r="93" spans="3:19">
      <c r="C93" s="755"/>
      <c r="D93" s="755"/>
      <c r="E93" s="755"/>
      <c r="F93" s="755"/>
      <c r="G93" s="755"/>
      <c r="H93" s="755"/>
      <c r="I93" s="755"/>
      <c r="J93" s="755"/>
      <c r="K93" s="755"/>
      <c r="L93" s="755"/>
      <c r="M93" s="755"/>
      <c r="N93" s="755"/>
      <c r="O93" s="755"/>
      <c r="P93" s="755"/>
      <c r="Q93" s="755"/>
      <c r="R93" s="790"/>
      <c r="S93" s="755"/>
    </row>
    <row r="94" spans="3:19">
      <c r="C94" s="755"/>
      <c r="D94" s="755"/>
      <c r="E94" s="755"/>
      <c r="F94" s="755"/>
      <c r="G94" s="755"/>
      <c r="H94" s="755"/>
      <c r="I94" s="755"/>
      <c r="J94" s="755"/>
      <c r="K94" s="755"/>
      <c r="L94" s="755"/>
      <c r="M94" s="755"/>
      <c r="N94" s="755"/>
      <c r="O94" s="755"/>
      <c r="P94" s="755"/>
      <c r="Q94" s="755"/>
      <c r="R94" s="790"/>
      <c r="S94" s="755"/>
    </row>
    <row r="95" spans="3:19">
      <c r="C95" s="755"/>
      <c r="D95" s="755"/>
      <c r="E95" s="755"/>
      <c r="F95" s="755"/>
      <c r="G95" s="755"/>
      <c r="H95" s="755"/>
      <c r="I95" s="755"/>
      <c r="J95" s="755"/>
      <c r="K95" s="755"/>
      <c r="L95" s="755"/>
      <c r="M95" s="755"/>
      <c r="N95" s="755"/>
      <c r="O95" s="755"/>
      <c r="P95" s="755"/>
      <c r="Q95" s="755"/>
      <c r="R95" s="790"/>
      <c r="S95" s="755"/>
    </row>
    <row r="96" spans="3:19">
      <c r="C96" s="755"/>
      <c r="D96" s="755"/>
      <c r="E96" s="755"/>
      <c r="F96" s="755"/>
      <c r="G96" s="755"/>
      <c r="H96" s="755"/>
      <c r="I96" s="755"/>
      <c r="J96" s="755"/>
      <c r="K96" s="755"/>
      <c r="L96" s="755"/>
      <c r="M96" s="755"/>
      <c r="N96" s="755"/>
      <c r="O96" s="755"/>
      <c r="P96" s="755"/>
      <c r="Q96" s="755"/>
      <c r="R96" s="790"/>
      <c r="S96" s="755"/>
    </row>
    <row r="97" spans="3:19">
      <c r="C97" s="755"/>
      <c r="D97" s="755"/>
      <c r="E97" s="755"/>
      <c r="F97" s="755"/>
      <c r="G97" s="755"/>
      <c r="H97" s="755"/>
      <c r="I97" s="755"/>
      <c r="J97" s="755"/>
      <c r="K97" s="755"/>
      <c r="L97" s="755"/>
      <c r="M97" s="755"/>
      <c r="N97" s="755"/>
      <c r="O97" s="755"/>
      <c r="P97" s="755"/>
      <c r="Q97" s="755"/>
      <c r="R97" s="790"/>
      <c r="S97" s="755"/>
    </row>
    <row r="98" spans="3:19">
      <c r="C98" s="755"/>
      <c r="D98" s="755"/>
      <c r="E98" s="755"/>
      <c r="F98" s="755"/>
      <c r="G98" s="755"/>
      <c r="H98" s="755"/>
      <c r="I98" s="755"/>
      <c r="J98" s="755"/>
      <c r="K98" s="755"/>
      <c r="L98" s="755"/>
      <c r="M98" s="755"/>
      <c r="N98" s="755"/>
      <c r="O98" s="755"/>
      <c r="P98" s="755"/>
      <c r="Q98" s="755"/>
      <c r="R98" s="790"/>
      <c r="S98" s="755"/>
    </row>
    <row r="99" spans="3:19">
      <c r="C99" s="755"/>
      <c r="D99" s="755"/>
      <c r="E99" s="755"/>
      <c r="F99" s="755"/>
      <c r="G99" s="755"/>
      <c r="H99" s="755"/>
      <c r="I99" s="755"/>
      <c r="J99" s="755"/>
      <c r="K99" s="755"/>
      <c r="L99" s="755"/>
      <c r="M99" s="755"/>
      <c r="N99" s="755"/>
      <c r="O99" s="755"/>
      <c r="P99" s="755"/>
      <c r="Q99" s="755"/>
      <c r="R99" s="790"/>
      <c r="S99" s="755"/>
    </row>
    <row r="100" spans="3:19">
      <c r="C100" s="755"/>
      <c r="D100" s="755"/>
      <c r="E100" s="755"/>
      <c r="F100" s="755"/>
      <c r="G100" s="755"/>
      <c r="H100" s="755"/>
      <c r="I100" s="755"/>
      <c r="J100" s="755"/>
      <c r="K100" s="755"/>
      <c r="L100" s="755"/>
      <c r="M100" s="755"/>
      <c r="N100" s="755"/>
      <c r="O100" s="755"/>
      <c r="P100" s="755"/>
      <c r="Q100" s="755"/>
      <c r="R100" s="790"/>
      <c r="S100" s="755"/>
    </row>
    <row r="101" spans="3:19">
      <c r="C101" s="755"/>
      <c r="D101" s="755"/>
      <c r="E101" s="755"/>
      <c r="F101" s="755"/>
      <c r="G101" s="755"/>
      <c r="H101" s="755"/>
      <c r="I101" s="755"/>
      <c r="J101" s="755"/>
      <c r="K101" s="755"/>
      <c r="L101" s="755"/>
      <c r="M101" s="755"/>
      <c r="N101" s="755"/>
      <c r="O101" s="755"/>
      <c r="P101" s="755"/>
      <c r="Q101" s="755"/>
      <c r="R101" s="790"/>
      <c r="S101" s="755"/>
    </row>
    <row r="102" spans="3:19">
      <c r="C102" s="755"/>
      <c r="D102" s="755"/>
      <c r="E102" s="755"/>
      <c r="F102" s="755"/>
      <c r="G102" s="755"/>
      <c r="H102" s="755"/>
      <c r="I102" s="755"/>
      <c r="J102" s="755"/>
      <c r="K102" s="755"/>
      <c r="L102" s="755"/>
      <c r="M102" s="755"/>
      <c r="N102" s="755"/>
      <c r="O102" s="755"/>
      <c r="P102" s="755"/>
      <c r="Q102" s="755"/>
      <c r="R102" s="790"/>
      <c r="S102" s="755"/>
    </row>
    <row r="103" spans="3:19">
      <c r="C103" s="755"/>
      <c r="D103" s="755"/>
      <c r="E103" s="755"/>
      <c r="F103" s="755"/>
      <c r="G103" s="755"/>
      <c r="H103" s="755"/>
      <c r="I103" s="755"/>
      <c r="J103" s="755"/>
      <c r="K103" s="755"/>
      <c r="L103" s="755"/>
      <c r="M103" s="755"/>
      <c r="N103" s="755"/>
      <c r="O103" s="755"/>
      <c r="P103" s="755"/>
      <c r="Q103" s="755"/>
      <c r="R103" s="790"/>
      <c r="S103" s="755"/>
    </row>
    <row r="104" spans="3:19">
      <c r="C104" s="755"/>
      <c r="D104" s="755"/>
      <c r="E104" s="755"/>
      <c r="F104" s="755"/>
      <c r="G104" s="755"/>
      <c r="H104" s="755"/>
      <c r="I104" s="755"/>
      <c r="J104" s="755"/>
      <c r="K104" s="755"/>
      <c r="L104" s="755"/>
      <c r="M104" s="755"/>
      <c r="N104" s="755"/>
      <c r="O104" s="755"/>
      <c r="P104" s="755"/>
      <c r="Q104" s="755"/>
      <c r="R104" s="790"/>
      <c r="S104" s="755"/>
    </row>
    <row r="105" spans="3:19">
      <c r="C105" s="755"/>
      <c r="D105" s="755"/>
      <c r="E105" s="755"/>
      <c r="F105" s="755"/>
      <c r="G105" s="755"/>
      <c r="H105" s="755"/>
      <c r="I105" s="755"/>
      <c r="J105" s="755"/>
      <c r="K105" s="755"/>
      <c r="L105" s="755"/>
      <c r="M105" s="755"/>
      <c r="N105" s="755"/>
      <c r="O105" s="755"/>
      <c r="P105" s="755"/>
      <c r="Q105" s="755"/>
      <c r="R105" s="790"/>
      <c r="S105" s="755"/>
    </row>
    <row r="106" spans="3:19">
      <c r="C106" s="755"/>
      <c r="D106" s="755"/>
      <c r="E106" s="755"/>
      <c r="F106" s="755"/>
      <c r="G106" s="755"/>
      <c r="H106" s="755"/>
      <c r="I106" s="755"/>
      <c r="J106" s="755"/>
      <c r="K106" s="755"/>
      <c r="L106" s="755"/>
      <c r="M106" s="755"/>
      <c r="N106" s="755"/>
      <c r="O106" s="755"/>
      <c r="P106" s="755"/>
      <c r="Q106" s="755"/>
      <c r="R106" s="790"/>
      <c r="S106" s="755"/>
    </row>
    <row r="107" spans="3:19">
      <c r="C107" s="755"/>
      <c r="D107" s="755"/>
      <c r="E107" s="755"/>
      <c r="F107" s="755"/>
      <c r="G107" s="755"/>
      <c r="H107" s="755"/>
      <c r="I107" s="755"/>
      <c r="J107" s="755"/>
      <c r="K107" s="755"/>
      <c r="L107" s="755"/>
      <c r="M107" s="755"/>
      <c r="N107" s="755"/>
      <c r="O107" s="755"/>
      <c r="P107" s="755"/>
      <c r="Q107" s="755"/>
      <c r="R107" s="790"/>
      <c r="S107" s="755"/>
    </row>
    <row r="108" spans="3:19">
      <c r="C108" s="755"/>
      <c r="D108" s="755"/>
      <c r="E108" s="755"/>
      <c r="F108" s="755"/>
      <c r="G108" s="755"/>
      <c r="H108" s="755"/>
      <c r="I108" s="755"/>
      <c r="J108" s="755"/>
      <c r="K108" s="755"/>
      <c r="L108" s="755"/>
      <c r="M108" s="755"/>
      <c r="N108" s="755"/>
      <c r="O108" s="755"/>
      <c r="P108" s="755"/>
      <c r="Q108" s="755"/>
      <c r="R108" s="790"/>
      <c r="S108" s="755"/>
    </row>
    <row r="109" spans="3:19">
      <c r="C109" s="755"/>
      <c r="D109" s="755"/>
      <c r="E109" s="755"/>
      <c r="F109" s="755"/>
      <c r="G109" s="755"/>
      <c r="H109" s="755"/>
      <c r="I109" s="755"/>
      <c r="J109" s="755"/>
      <c r="K109" s="755"/>
      <c r="L109" s="755"/>
      <c r="M109" s="755"/>
      <c r="N109" s="755"/>
      <c r="O109" s="755"/>
      <c r="P109" s="755"/>
      <c r="Q109" s="755"/>
      <c r="R109" s="790"/>
      <c r="S109" s="755"/>
    </row>
    <row r="110" spans="3:19">
      <c r="C110" s="755"/>
      <c r="D110" s="755"/>
      <c r="E110" s="755"/>
      <c r="F110" s="755"/>
      <c r="G110" s="755"/>
      <c r="H110" s="755"/>
      <c r="I110" s="755"/>
      <c r="J110" s="755"/>
      <c r="K110" s="755"/>
      <c r="L110" s="755"/>
      <c r="M110" s="755"/>
      <c r="N110" s="755"/>
      <c r="O110" s="755"/>
      <c r="P110" s="755"/>
      <c r="Q110" s="755"/>
      <c r="R110" s="790"/>
      <c r="S110" s="755"/>
    </row>
    <row r="111" spans="3:19">
      <c r="C111" s="755"/>
      <c r="D111" s="755"/>
      <c r="E111" s="755"/>
      <c r="F111" s="755"/>
      <c r="G111" s="755"/>
      <c r="H111" s="755"/>
      <c r="I111" s="755"/>
      <c r="J111" s="755"/>
      <c r="K111" s="755"/>
      <c r="L111" s="755"/>
      <c r="M111" s="755"/>
      <c r="N111" s="755"/>
      <c r="O111" s="755"/>
      <c r="P111" s="755"/>
      <c r="Q111" s="755"/>
      <c r="R111" s="790"/>
      <c r="S111" s="755"/>
    </row>
    <row r="112" spans="3:19">
      <c r="C112" s="755"/>
      <c r="D112" s="755"/>
      <c r="E112" s="755"/>
      <c r="F112" s="755"/>
      <c r="G112" s="755"/>
      <c r="H112" s="755"/>
      <c r="I112" s="755"/>
      <c r="J112" s="755"/>
      <c r="K112" s="755"/>
      <c r="L112" s="755"/>
      <c r="M112" s="755"/>
      <c r="N112" s="755"/>
      <c r="O112" s="755"/>
      <c r="P112" s="755"/>
      <c r="Q112" s="755"/>
      <c r="R112" s="790"/>
      <c r="S112" s="755"/>
    </row>
    <row r="113" spans="3:19">
      <c r="C113" s="755"/>
      <c r="D113" s="755"/>
      <c r="E113" s="755"/>
      <c r="F113" s="755"/>
      <c r="G113" s="755"/>
      <c r="H113" s="755"/>
      <c r="I113" s="755"/>
      <c r="J113" s="755"/>
      <c r="K113" s="755"/>
      <c r="L113" s="755"/>
      <c r="M113" s="755"/>
      <c r="N113" s="755"/>
      <c r="O113" s="755"/>
      <c r="P113" s="755"/>
      <c r="Q113" s="755"/>
      <c r="R113" s="790"/>
      <c r="S113" s="755"/>
    </row>
    <row r="114" spans="3:19">
      <c r="C114" s="755"/>
      <c r="D114" s="755"/>
      <c r="E114" s="755"/>
      <c r="F114" s="755"/>
      <c r="G114" s="755"/>
      <c r="H114" s="755"/>
      <c r="I114" s="755"/>
      <c r="J114" s="755"/>
      <c r="K114" s="755"/>
      <c r="L114" s="755"/>
      <c r="M114" s="755"/>
      <c r="N114" s="755"/>
      <c r="O114" s="755"/>
      <c r="P114" s="755"/>
      <c r="Q114" s="755"/>
      <c r="R114" s="790"/>
      <c r="S114" s="755"/>
    </row>
    <row r="115" spans="3:19">
      <c r="C115" s="755"/>
      <c r="D115" s="755"/>
      <c r="E115" s="755"/>
      <c r="F115" s="755"/>
      <c r="G115" s="755"/>
      <c r="H115" s="755"/>
      <c r="I115" s="755"/>
      <c r="J115" s="755"/>
      <c r="K115" s="755"/>
      <c r="L115" s="755"/>
      <c r="M115" s="755"/>
      <c r="N115" s="755"/>
      <c r="O115" s="755"/>
      <c r="P115" s="755"/>
      <c r="Q115" s="755"/>
      <c r="R115" s="790"/>
      <c r="S115" s="755"/>
    </row>
    <row r="116" spans="3:19">
      <c r="C116" s="755"/>
      <c r="D116" s="755"/>
      <c r="E116" s="755"/>
      <c r="F116" s="755"/>
      <c r="G116" s="755"/>
      <c r="H116" s="755"/>
      <c r="I116" s="755"/>
      <c r="J116" s="755"/>
      <c r="K116" s="755"/>
      <c r="L116" s="755"/>
      <c r="M116" s="755"/>
      <c r="N116" s="755"/>
      <c r="O116" s="755"/>
      <c r="P116" s="755"/>
      <c r="Q116" s="755"/>
      <c r="R116" s="790"/>
      <c r="S116" s="755"/>
    </row>
    <row r="117" spans="3:19">
      <c r="C117" s="755"/>
      <c r="D117" s="755"/>
      <c r="E117" s="755"/>
      <c r="F117" s="755"/>
      <c r="G117" s="755"/>
      <c r="H117" s="755"/>
      <c r="I117" s="755"/>
      <c r="J117" s="755"/>
      <c r="K117" s="755"/>
      <c r="L117" s="755"/>
      <c r="M117" s="755"/>
      <c r="N117" s="755"/>
      <c r="O117" s="755"/>
      <c r="P117" s="755"/>
      <c r="Q117" s="755"/>
      <c r="R117" s="790"/>
      <c r="S117" s="755"/>
    </row>
    <row r="118" spans="3:19">
      <c r="C118" s="755"/>
      <c r="D118" s="755"/>
      <c r="E118" s="755"/>
      <c r="F118" s="755"/>
      <c r="G118" s="755"/>
      <c r="H118" s="755"/>
      <c r="I118" s="755"/>
      <c r="J118" s="755"/>
      <c r="K118" s="755"/>
      <c r="L118" s="755"/>
      <c r="M118" s="755"/>
      <c r="N118" s="755"/>
      <c r="O118" s="755"/>
      <c r="P118" s="755"/>
      <c r="Q118" s="755"/>
      <c r="R118" s="790"/>
      <c r="S118" s="755"/>
    </row>
    <row r="119" spans="3:19">
      <c r="C119" s="755"/>
      <c r="D119" s="755"/>
      <c r="E119" s="755"/>
      <c r="F119" s="755"/>
      <c r="G119" s="755"/>
      <c r="H119" s="755"/>
      <c r="I119" s="755"/>
      <c r="J119" s="755"/>
      <c r="K119" s="755"/>
      <c r="L119" s="755"/>
      <c r="M119" s="755"/>
      <c r="N119" s="755"/>
      <c r="O119" s="755"/>
      <c r="P119" s="755"/>
      <c r="Q119" s="755"/>
      <c r="R119" s="790"/>
      <c r="S119" s="755"/>
    </row>
    <row r="120" spans="3:19">
      <c r="C120" s="755"/>
      <c r="D120" s="755"/>
      <c r="E120" s="755"/>
      <c r="F120" s="755"/>
      <c r="G120" s="755"/>
      <c r="H120" s="755"/>
      <c r="I120" s="755"/>
      <c r="J120" s="755"/>
      <c r="K120" s="755"/>
      <c r="L120" s="755"/>
      <c r="M120" s="755"/>
      <c r="N120" s="755"/>
      <c r="O120" s="755"/>
      <c r="P120" s="755"/>
      <c r="Q120" s="755"/>
      <c r="R120" s="790"/>
      <c r="S120" s="755"/>
    </row>
    <row r="121" spans="3:19">
      <c r="C121" s="755"/>
      <c r="D121" s="755"/>
      <c r="E121" s="755"/>
      <c r="F121" s="755"/>
      <c r="G121" s="755"/>
      <c r="H121" s="755"/>
      <c r="I121" s="755"/>
      <c r="J121" s="755"/>
      <c r="K121" s="755"/>
      <c r="L121" s="755"/>
      <c r="M121" s="755"/>
      <c r="N121" s="755"/>
      <c r="O121" s="755"/>
      <c r="P121" s="755"/>
      <c r="Q121" s="755"/>
      <c r="R121" s="790"/>
      <c r="S121" s="755"/>
    </row>
    <row r="122" spans="3:19">
      <c r="C122" s="755"/>
      <c r="D122" s="755"/>
      <c r="E122" s="755"/>
      <c r="F122" s="755"/>
      <c r="G122" s="755"/>
      <c r="H122" s="755"/>
      <c r="I122" s="755"/>
      <c r="J122" s="755"/>
      <c r="K122" s="755"/>
      <c r="L122" s="755"/>
      <c r="M122" s="755"/>
      <c r="N122" s="755"/>
      <c r="O122" s="755"/>
      <c r="P122" s="755"/>
      <c r="Q122" s="755"/>
      <c r="R122" s="790"/>
      <c r="S122" s="755"/>
    </row>
    <row r="123" spans="3:19">
      <c r="C123" s="755"/>
      <c r="D123" s="755"/>
      <c r="E123" s="755"/>
      <c r="F123" s="755"/>
      <c r="G123" s="755"/>
      <c r="H123" s="755"/>
      <c r="I123" s="755"/>
      <c r="J123" s="755"/>
      <c r="K123" s="755"/>
      <c r="L123" s="755"/>
      <c r="M123" s="755"/>
      <c r="N123" s="755"/>
      <c r="O123" s="755"/>
      <c r="P123" s="755"/>
      <c r="Q123" s="755"/>
      <c r="R123" s="790"/>
      <c r="S123" s="755"/>
    </row>
    <row r="124" spans="3:19">
      <c r="C124" s="755"/>
      <c r="D124" s="755"/>
      <c r="E124" s="755"/>
      <c r="F124" s="755"/>
      <c r="G124" s="755"/>
      <c r="H124" s="755"/>
      <c r="I124" s="755"/>
      <c r="J124" s="755"/>
      <c r="K124" s="755"/>
      <c r="L124" s="755"/>
      <c r="M124" s="755"/>
      <c r="N124" s="755"/>
      <c r="O124" s="755"/>
      <c r="P124" s="755"/>
      <c r="Q124" s="755"/>
      <c r="R124" s="790"/>
      <c r="S124" s="755"/>
    </row>
    <row r="125" spans="3:19">
      <c r="C125" s="755"/>
      <c r="D125" s="755"/>
      <c r="E125" s="755"/>
      <c r="F125" s="755"/>
      <c r="G125" s="755"/>
      <c r="H125" s="755"/>
      <c r="I125" s="755"/>
      <c r="J125" s="755"/>
      <c r="K125" s="755"/>
      <c r="L125" s="755"/>
      <c r="M125" s="755"/>
      <c r="N125" s="755"/>
      <c r="O125" s="755"/>
      <c r="P125" s="755"/>
      <c r="Q125" s="755"/>
      <c r="R125" s="790"/>
      <c r="S125" s="755"/>
    </row>
    <row r="126" spans="3:19">
      <c r="C126" s="755"/>
      <c r="D126" s="755"/>
      <c r="E126" s="755"/>
      <c r="F126" s="755"/>
      <c r="G126" s="755"/>
      <c r="H126" s="755"/>
      <c r="I126" s="755"/>
      <c r="J126" s="755"/>
      <c r="K126" s="755"/>
      <c r="L126" s="755"/>
      <c r="M126" s="755"/>
      <c r="N126" s="755"/>
      <c r="O126" s="755"/>
      <c r="P126" s="755"/>
      <c r="Q126" s="755"/>
      <c r="R126" s="790"/>
      <c r="S126" s="755"/>
    </row>
    <row r="127" spans="3:19">
      <c r="C127" s="755"/>
      <c r="D127" s="755"/>
      <c r="E127" s="755"/>
      <c r="F127" s="755"/>
      <c r="G127" s="755"/>
      <c r="H127" s="755"/>
      <c r="I127" s="755"/>
      <c r="J127" s="755"/>
      <c r="K127" s="755"/>
      <c r="L127" s="755"/>
      <c r="M127" s="755"/>
      <c r="N127" s="755"/>
      <c r="O127" s="755"/>
      <c r="P127" s="755"/>
      <c r="Q127" s="755"/>
      <c r="R127" s="790"/>
      <c r="S127" s="755"/>
    </row>
    <row r="128" spans="3:19">
      <c r="C128" s="755"/>
      <c r="D128" s="755"/>
      <c r="E128" s="755"/>
      <c r="F128" s="755"/>
      <c r="G128" s="755"/>
      <c r="H128" s="755"/>
      <c r="I128" s="755"/>
      <c r="J128" s="755"/>
      <c r="K128" s="755"/>
      <c r="L128" s="755"/>
      <c r="M128" s="755"/>
      <c r="N128" s="755"/>
      <c r="O128" s="755"/>
      <c r="P128" s="755"/>
      <c r="Q128" s="755"/>
      <c r="R128" s="790"/>
      <c r="S128" s="755"/>
    </row>
    <row r="129" spans="3:19">
      <c r="C129" s="755"/>
      <c r="D129" s="755"/>
      <c r="E129" s="755"/>
      <c r="F129" s="755"/>
      <c r="G129" s="755"/>
      <c r="H129" s="755"/>
      <c r="I129" s="755"/>
      <c r="J129" s="755"/>
      <c r="K129" s="755"/>
      <c r="L129" s="755"/>
      <c r="M129" s="755"/>
      <c r="N129" s="755"/>
      <c r="O129" s="755"/>
      <c r="P129" s="755"/>
      <c r="Q129" s="755"/>
      <c r="R129" s="790"/>
      <c r="S129" s="755"/>
    </row>
    <row r="130" spans="3:19">
      <c r="C130" s="755"/>
      <c r="D130" s="755"/>
      <c r="E130" s="755"/>
      <c r="F130" s="755"/>
      <c r="G130" s="755"/>
      <c r="H130" s="755"/>
      <c r="I130" s="755"/>
      <c r="J130" s="755"/>
      <c r="K130" s="755"/>
      <c r="L130" s="755"/>
      <c r="M130" s="755"/>
      <c r="N130" s="755"/>
      <c r="O130" s="755"/>
      <c r="P130" s="755"/>
      <c r="Q130" s="755"/>
      <c r="R130" s="790"/>
      <c r="S130" s="755"/>
    </row>
    <row r="131" spans="3:19">
      <c r="C131" s="755"/>
      <c r="D131" s="755"/>
      <c r="E131" s="755"/>
      <c r="F131" s="755"/>
      <c r="G131" s="755"/>
      <c r="H131" s="755"/>
      <c r="I131" s="755"/>
      <c r="J131" s="755"/>
      <c r="K131" s="755"/>
      <c r="L131" s="755"/>
      <c r="M131" s="755"/>
      <c r="N131" s="755"/>
      <c r="O131" s="755"/>
      <c r="P131" s="755"/>
      <c r="Q131" s="755"/>
      <c r="R131" s="790"/>
      <c r="S131" s="755"/>
    </row>
    <row r="132" spans="3:19">
      <c r="C132" s="755"/>
      <c r="D132" s="755"/>
      <c r="E132" s="755"/>
      <c r="F132" s="755"/>
      <c r="G132" s="755"/>
      <c r="H132" s="755"/>
      <c r="I132" s="755"/>
      <c r="J132" s="755"/>
      <c r="K132" s="755"/>
      <c r="L132" s="755"/>
      <c r="M132" s="755"/>
      <c r="N132" s="755"/>
      <c r="O132" s="755"/>
      <c r="P132" s="755"/>
      <c r="Q132" s="755"/>
      <c r="R132" s="790"/>
      <c r="S132" s="755"/>
    </row>
    <row r="133" spans="3:19">
      <c r="C133" s="755"/>
      <c r="D133" s="755"/>
      <c r="E133" s="755"/>
      <c r="F133" s="755"/>
      <c r="G133" s="755"/>
      <c r="H133" s="755"/>
      <c r="I133" s="755"/>
      <c r="J133" s="755"/>
      <c r="K133" s="755"/>
      <c r="L133" s="755"/>
      <c r="M133" s="755"/>
      <c r="N133" s="755"/>
      <c r="O133" s="755"/>
      <c r="P133" s="755"/>
      <c r="Q133" s="755"/>
      <c r="R133" s="790"/>
      <c r="S133" s="755"/>
    </row>
    <row r="134" spans="3:19">
      <c r="C134" s="755"/>
      <c r="D134" s="755"/>
      <c r="E134" s="755"/>
      <c r="F134" s="755"/>
      <c r="G134" s="755"/>
      <c r="H134" s="755"/>
      <c r="I134" s="755"/>
      <c r="J134" s="755"/>
      <c r="K134" s="755"/>
      <c r="L134" s="755"/>
      <c r="M134" s="755"/>
      <c r="N134" s="755"/>
      <c r="O134" s="755"/>
      <c r="P134" s="755"/>
      <c r="Q134" s="755"/>
      <c r="R134" s="790"/>
      <c r="S134" s="755"/>
    </row>
    <row r="135" spans="3:19">
      <c r="C135" s="755"/>
      <c r="D135" s="755"/>
      <c r="E135" s="755"/>
      <c r="F135" s="755"/>
      <c r="G135" s="755"/>
      <c r="H135" s="755"/>
      <c r="I135" s="755"/>
      <c r="J135" s="755"/>
      <c r="K135" s="755"/>
      <c r="L135" s="755"/>
      <c r="M135" s="755"/>
      <c r="N135" s="755"/>
      <c r="O135" s="755"/>
      <c r="P135" s="755"/>
      <c r="Q135" s="755"/>
      <c r="R135" s="790"/>
      <c r="S135" s="755"/>
    </row>
    <row r="136" spans="3:19">
      <c r="C136" s="755"/>
      <c r="D136" s="755"/>
      <c r="E136" s="755"/>
      <c r="F136" s="755"/>
      <c r="G136" s="755"/>
      <c r="H136" s="755"/>
      <c r="I136" s="755"/>
      <c r="J136" s="755"/>
      <c r="K136" s="755"/>
      <c r="L136" s="755"/>
      <c r="M136" s="755"/>
      <c r="N136" s="755"/>
      <c r="O136" s="755"/>
      <c r="P136" s="755"/>
      <c r="Q136" s="755"/>
      <c r="R136" s="790"/>
      <c r="S136" s="755"/>
    </row>
    <row r="137" spans="3:19">
      <c r="C137" s="755"/>
      <c r="D137" s="755"/>
      <c r="E137" s="755"/>
      <c r="F137" s="755"/>
      <c r="G137" s="755"/>
      <c r="H137" s="755"/>
      <c r="I137" s="755"/>
      <c r="J137" s="755"/>
      <c r="K137" s="755"/>
      <c r="L137" s="755"/>
      <c r="M137" s="755"/>
      <c r="N137" s="755"/>
      <c r="O137" s="755"/>
      <c r="P137" s="755"/>
      <c r="Q137" s="755"/>
      <c r="R137" s="790"/>
      <c r="S137" s="755"/>
    </row>
    <row r="138" spans="3:19">
      <c r="C138" s="755"/>
      <c r="D138" s="755"/>
      <c r="E138" s="755"/>
      <c r="F138" s="755"/>
      <c r="G138" s="755"/>
      <c r="H138" s="755"/>
      <c r="I138" s="755"/>
      <c r="J138" s="755"/>
      <c r="K138" s="755"/>
      <c r="L138" s="755"/>
      <c r="M138" s="755"/>
      <c r="N138" s="755"/>
      <c r="O138" s="755"/>
      <c r="P138" s="755"/>
      <c r="Q138" s="755"/>
      <c r="R138" s="790"/>
      <c r="S138" s="755"/>
    </row>
    <row r="139" spans="3:19">
      <c r="C139" s="755"/>
      <c r="D139" s="755"/>
      <c r="E139" s="755"/>
      <c r="F139" s="755"/>
      <c r="G139" s="755"/>
      <c r="H139" s="755"/>
      <c r="I139" s="755"/>
      <c r="J139" s="755"/>
      <c r="K139" s="755"/>
      <c r="L139" s="755"/>
      <c r="M139" s="755"/>
      <c r="N139" s="755"/>
      <c r="O139" s="755"/>
      <c r="P139" s="755"/>
      <c r="Q139" s="755"/>
      <c r="R139" s="790"/>
      <c r="S139" s="755"/>
    </row>
    <row r="140" spans="3:19">
      <c r="C140" s="755"/>
      <c r="D140" s="755"/>
      <c r="E140" s="755"/>
      <c r="F140" s="755"/>
      <c r="G140" s="755"/>
      <c r="H140" s="755"/>
      <c r="I140" s="755"/>
      <c r="J140" s="755"/>
      <c r="K140" s="755"/>
      <c r="L140" s="755"/>
      <c r="M140" s="755"/>
      <c r="N140" s="755"/>
      <c r="O140" s="755"/>
      <c r="P140" s="755"/>
      <c r="Q140" s="755"/>
      <c r="R140" s="790"/>
      <c r="S140" s="755"/>
    </row>
    <row r="141" spans="3:19">
      <c r="C141" s="755"/>
      <c r="D141" s="755"/>
      <c r="E141" s="755"/>
      <c r="F141" s="755"/>
      <c r="G141" s="755"/>
      <c r="H141" s="755"/>
      <c r="I141" s="755"/>
      <c r="J141" s="755"/>
      <c r="K141" s="755"/>
      <c r="L141" s="755"/>
      <c r="M141" s="755"/>
      <c r="N141" s="755"/>
      <c r="O141" s="755"/>
      <c r="P141" s="755"/>
      <c r="Q141" s="755"/>
      <c r="R141" s="790"/>
      <c r="S141" s="755"/>
    </row>
    <row r="142" spans="3:19">
      <c r="C142" s="755"/>
      <c r="D142" s="755"/>
      <c r="E142" s="755"/>
      <c r="F142" s="755"/>
      <c r="G142" s="755"/>
      <c r="H142" s="755"/>
      <c r="I142" s="755"/>
      <c r="J142" s="755"/>
      <c r="K142" s="755"/>
      <c r="L142" s="755"/>
      <c r="M142" s="755"/>
      <c r="N142" s="755"/>
      <c r="O142" s="755"/>
      <c r="P142" s="755"/>
      <c r="Q142" s="755"/>
      <c r="R142" s="790"/>
      <c r="S142" s="755"/>
    </row>
    <row r="143" spans="3:19">
      <c r="C143" s="755"/>
      <c r="D143" s="755"/>
      <c r="E143" s="755"/>
      <c r="F143" s="755"/>
      <c r="G143" s="755"/>
      <c r="H143" s="755"/>
      <c r="I143" s="755"/>
      <c r="J143" s="755"/>
      <c r="K143" s="755"/>
      <c r="L143" s="755"/>
      <c r="M143" s="755"/>
      <c r="N143" s="755"/>
      <c r="O143" s="755"/>
      <c r="P143" s="755"/>
      <c r="Q143" s="755"/>
      <c r="R143" s="790"/>
      <c r="S143" s="755"/>
    </row>
    <row r="144" spans="3:19">
      <c r="C144" s="755"/>
      <c r="D144" s="755"/>
      <c r="E144" s="755"/>
      <c r="F144" s="755"/>
      <c r="G144" s="755"/>
      <c r="H144" s="755"/>
      <c r="I144" s="755"/>
      <c r="J144" s="755"/>
      <c r="K144" s="755"/>
      <c r="L144" s="755"/>
      <c r="M144" s="755"/>
      <c r="N144" s="755"/>
      <c r="O144" s="755"/>
      <c r="P144" s="755"/>
      <c r="Q144" s="755"/>
      <c r="R144" s="790"/>
      <c r="S144" s="755"/>
    </row>
    <row r="145" spans="3:19">
      <c r="C145" s="755"/>
      <c r="D145" s="755"/>
      <c r="E145" s="755"/>
      <c r="F145" s="755"/>
      <c r="G145" s="755"/>
      <c r="H145" s="755"/>
      <c r="I145" s="755"/>
      <c r="J145" s="755"/>
      <c r="K145" s="755"/>
      <c r="L145" s="755"/>
      <c r="M145" s="755"/>
      <c r="N145" s="755"/>
      <c r="O145" s="755"/>
      <c r="P145" s="755"/>
      <c r="Q145" s="755"/>
      <c r="R145" s="790"/>
      <c r="S145" s="755"/>
    </row>
    <row r="146" spans="3:19">
      <c r="C146" s="755"/>
      <c r="D146" s="755"/>
      <c r="E146" s="755"/>
      <c r="F146" s="755"/>
      <c r="G146" s="755"/>
      <c r="H146" s="755"/>
      <c r="I146" s="755"/>
      <c r="J146" s="755"/>
      <c r="K146" s="755"/>
      <c r="L146" s="755"/>
      <c r="M146" s="755"/>
      <c r="N146" s="755"/>
      <c r="O146" s="755"/>
      <c r="P146" s="755"/>
      <c r="Q146" s="755"/>
      <c r="R146" s="790"/>
      <c r="S146" s="755"/>
    </row>
    <row r="147" spans="3:19">
      <c r="C147" s="755"/>
      <c r="D147" s="755"/>
      <c r="E147" s="755"/>
      <c r="F147" s="755"/>
      <c r="G147" s="755"/>
      <c r="H147" s="755"/>
      <c r="I147" s="755"/>
      <c r="J147" s="755"/>
      <c r="K147" s="755"/>
      <c r="L147" s="755"/>
      <c r="M147" s="755"/>
      <c r="N147" s="755"/>
      <c r="O147" s="755"/>
      <c r="P147" s="755"/>
      <c r="Q147" s="755"/>
      <c r="R147" s="790"/>
      <c r="S147" s="755"/>
    </row>
    <row r="148" spans="3:19">
      <c r="C148" s="755"/>
      <c r="D148" s="755"/>
      <c r="E148" s="755"/>
      <c r="F148" s="755"/>
      <c r="G148" s="755"/>
      <c r="H148" s="755"/>
      <c r="I148" s="755"/>
      <c r="J148" s="755"/>
      <c r="K148" s="755"/>
      <c r="L148" s="755"/>
      <c r="M148" s="755"/>
      <c r="N148" s="755"/>
      <c r="O148" s="755"/>
      <c r="P148" s="755"/>
      <c r="Q148" s="755"/>
      <c r="R148" s="790"/>
      <c r="S148" s="755"/>
    </row>
    <row r="149" spans="3:19">
      <c r="C149" s="755"/>
      <c r="D149" s="755"/>
      <c r="E149" s="755"/>
      <c r="F149" s="755"/>
      <c r="G149" s="755"/>
      <c r="H149" s="755"/>
      <c r="I149" s="755"/>
      <c r="J149" s="755"/>
      <c r="K149" s="755"/>
      <c r="L149" s="755"/>
      <c r="M149" s="755"/>
      <c r="N149" s="755"/>
      <c r="O149" s="755"/>
      <c r="P149" s="755"/>
      <c r="Q149" s="755"/>
      <c r="R149" s="790"/>
      <c r="S149" s="755"/>
    </row>
    <row r="150" spans="3:19">
      <c r="C150" s="755"/>
      <c r="D150" s="755"/>
      <c r="E150" s="755"/>
      <c r="F150" s="755"/>
      <c r="G150" s="755"/>
      <c r="H150" s="755"/>
      <c r="I150" s="755"/>
      <c r="J150" s="755"/>
      <c r="K150" s="755"/>
      <c r="L150" s="755"/>
      <c r="M150" s="755"/>
      <c r="N150" s="755"/>
      <c r="O150" s="755"/>
      <c r="P150" s="755"/>
      <c r="Q150" s="755"/>
      <c r="R150" s="790"/>
      <c r="S150" s="755"/>
    </row>
    <row r="151" spans="3:19">
      <c r="C151" s="755"/>
      <c r="D151" s="755"/>
      <c r="E151" s="755"/>
      <c r="F151" s="755"/>
      <c r="G151" s="755"/>
      <c r="H151" s="755"/>
      <c r="I151" s="755"/>
      <c r="J151" s="755"/>
      <c r="K151" s="755"/>
      <c r="L151" s="755"/>
      <c r="M151" s="755"/>
      <c r="N151" s="755"/>
      <c r="O151" s="755"/>
      <c r="P151" s="755"/>
      <c r="Q151" s="755"/>
      <c r="R151" s="790"/>
      <c r="S151" s="755"/>
    </row>
    <row r="152" spans="3:19">
      <c r="C152" s="755"/>
      <c r="D152" s="755"/>
      <c r="E152" s="755"/>
      <c r="F152" s="755"/>
      <c r="G152" s="755"/>
      <c r="H152" s="755"/>
      <c r="I152" s="755"/>
      <c r="J152" s="755"/>
      <c r="K152" s="755"/>
      <c r="L152" s="755"/>
      <c r="M152" s="755"/>
      <c r="N152" s="755"/>
      <c r="O152" s="755"/>
      <c r="P152" s="755"/>
      <c r="Q152" s="755"/>
      <c r="R152" s="790"/>
      <c r="S152" s="755"/>
    </row>
    <row r="153" spans="3:19">
      <c r="C153" s="755"/>
      <c r="D153" s="755"/>
      <c r="E153" s="755"/>
      <c r="F153" s="755"/>
      <c r="G153" s="755"/>
      <c r="H153" s="755"/>
      <c r="I153" s="755"/>
      <c r="J153" s="755"/>
      <c r="K153" s="755"/>
      <c r="L153" s="755"/>
      <c r="M153" s="755"/>
      <c r="N153" s="755"/>
      <c r="O153" s="755"/>
      <c r="P153" s="755"/>
      <c r="Q153" s="755"/>
      <c r="R153" s="790"/>
      <c r="S153" s="755"/>
    </row>
    <row r="154" spans="3:19">
      <c r="C154" s="755"/>
      <c r="D154" s="755"/>
      <c r="E154" s="755"/>
      <c r="F154" s="755"/>
      <c r="G154" s="755"/>
      <c r="H154" s="755"/>
      <c r="I154" s="755"/>
      <c r="J154" s="755"/>
      <c r="K154" s="755"/>
      <c r="L154" s="755"/>
      <c r="M154" s="755"/>
      <c r="N154" s="755"/>
      <c r="O154" s="755"/>
      <c r="P154" s="755"/>
      <c r="Q154" s="755"/>
      <c r="R154" s="790"/>
      <c r="S154" s="755"/>
    </row>
    <row r="155" spans="3:19">
      <c r="C155" s="755"/>
      <c r="D155" s="755"/>
      <c r="E155" s="755"/>
      <c r="F155" s="755"/>
      <c r="G155" s="755"/>
      <c r="H155" s="755"/>
      <c r="I155" s="755"/>
      <c r="J155" s="755"/>
      <c r="K155" s="755"/>
      <c r="L155" s="755"/>
      <c r="M155" s="755"/>
      <c r="N155" s="755"/>
      <c r="O155" s="755"/>
      <c r="P155" s="755"/>
      <c r="Q155" s="755"/>
      <c r="R155" s="790"/>
      <c r="S155" s="755"/>
    </row>
    <row r="156" spans="3:19">
      <c r="C156" s="755"/>
      <c r="D156" s="755"/>
      <c r="E156" s="755"/>
      <c r="F156" s="755"/>
      <c r="G156" s="755"/>
      <c r="H156" s="755"/>
      <c r="I156" s="755"/>
      <c r="J156" s="755"/>
      <c r="K156" s="755"/>
      <c r="L156" s="755"/>
      <c r="M156" s="755"/>
      <c r="N156" s="755"/>
      <c r="O156" s="755"/>
      <c r="P156" s="755"/>
      <c r="Q156" s="755"/>
      <c r="R156" s="790"/>
      <c r="S156" s="755"/>
    </row>
    <row r="157" spans="3:19">
      <c r="C157" s="755"/>
      <c r="D157" s="755"/>
      <c r="E157" s="755"/>
      <c r="F157" s="755"/>
      <c r="G157" s="755"/>
      <c r="H157" s="755"/>
      <c r="I157" s="755"/>
      <c r="J157" s="755"/>
      <c r="K157" s="755"/>
      <c r="L157" s="755"/>
      <c r="M157" s="755"/>
      <c r="N157" s="755"/>
      <c r="O157" s="755"/>
      <c r="P157" s="755"/>
      <c r="Q157" s="755"/>
      <c r="R157" s="790"/>
      <c r="S157" s="755"/>
    </row>
    <row r="158" spans="3:19">
      <c r="C158" s="755"/>
      <c r="D158" s="755"/>
      <c r="E158" s="755"/>
      <c r="F158" s="755"/>
      <c r="G158" s="755"/>
      <c r="H158" s="755"/>
      <c r="I158" s="755"/>
      <c r="J158" s="755"/>
      <c r="K158" s="755"/>
      <c r="L158" s="755"/>
      <c r="M158" s="755"/>
      <c r="N158" s="755"/>
      <c r="O158" s="755"/>
      <c r="P158" s="755"/>
      <c r="Q158" s="755"/>
      <c r="R158" s="790"/>
      <c r="S158" s="755"/>
    </row>
    <row r="159" spans="3:19">
      <c r="C159" s="755"/>
      <c r="D159" s="755"/>
      <c r="E159" s="755"/>
      <c r="F159" s="755"/>
      <c r="G159" s="755"/>
      <c r="H159" s="755"/>
      <c r="I159" s="755"/>
      <c r="J159" s="755"/>
      <c r="K159" s="755"/>
      <c r="L159" s="755"/>
      <c r="M159" s="755"/>
      <c r="N159" s="755"/>
      <c r="O159" s="755"/>
      <c r="P159" s="755"/>
      <c r="Q159" s="755"/>
      <c r="R159" s="790"/>
      <c r="S159" s="755"/>
    </row>
    <row r="160" spans="3:19">
      <c r="C160" s="755"/>
      <c r="D160" s="755"/>
      <c r="E160" s="755"/>
      <c r="F160" s="755"/>
      <c r="G160" s="755"/>
      <c r="H160" s="755"/>
      <c r="I160" s="755"/>
      <c r="J160" s="755"/>
      <c r="K160" s="755"/>
      <c r="L160" s="755"/>
      <c r="M160" s="755"/>
      <c r="N160" s="755"/>
      <c r="O160" s="755"/>
      <c r="P160" s="755"/>
      <c r="Q160" s="755"/>
      <c r="R160" s="790"/>
      <c r="S160" s="755"/>
    </row>
    <row r="161" spans="3:19">
      <c r="C161" s="755"/>
      <c r="D161" s="755"/>
      <c r="E161" s="755"/>
      <c r="F161" s="755"/>
      <c r="G161" s="755"/>
      <c r="H161" s="755"/>
      <c r="I161" s="755"/>
      <c r="J161" s="755"/>
      <c r="K161" s="755"/>
      <c r="L161" s="755"/>
      <c r="M161" s="755"/>
      <c r="N161" s="755"/>
      <c r="O161" s="755"/>
      <c r="P161" s="755"/>
      <c r="Q161" s="755"/>
      <c r="R161" s="790"/>
      <c r="S161" s="755"/>
    </row>
    <row r="162" spans="3:19">
      <c r="C162" s="755"/>
      <c r="D162" s="755"/>
      <c r="E162" s="755"/>
      <c r="F162" s="755"/>
      <c r="G162" s="755"/>
      <c r="H162" s="755"/>
      <c r="I162" s="755"/>
      <c r="J162" s="755"/>
      <c r="K162" s="755"/>
      <c r="L162" s="755"/>
      <c r="M162" s="755"/>
      <c r="N162" s="755"/>
      <c r="O162" s="755"/>
      <c r="P162" s="755"/>
      <c r="Q162" s="755"/>
      <c r="R162" s="790"/>
      <c r="S162" s="755"/>
    </row>
    <row r="163" spans="3:19">
      <c r="C163" s="755"/>
      <c r="D163" s="755"/>
      <c r="E163" s="755"/>
      <c r="F163" s="755"/>
      <c r="G163" s="755"/>
      <c r="H163" s="755"/>
      <c r="I163" s="755"/>
      <c r="J163" s="755"/>
      <c r="K163" s="755"/>
      <c r="L163" s="755"/>
      <c r="M163" s="755"/>
      <c r="N163" s="755"/>
      <c r="O163" s="755"/>
      <c r="P163" s="755"/>
      <c r="Q163" s="755"/>
      <c r="R163" s="790"/>
      <c r="S163" s="755"/>
    </row>
    <row r="164" spans="3:19">
      <c r="C164" s="755"/>
      <c r="D164" s="755"/>
      <c r="E164" s="755"/>
      <c r="F164" s="755"/>
      <c r="G164" s="755"/>
      <c r="H164" s="755"/>
      <c r="I164" s="755"/>
      <c r="J164" s="755"/>
      <c r="K164" s="755"/>
      <c r="L164" s="755"/>
      <c r="M164" s="755"/>
      <c r="N164" s="755"/>
      <c r="O164" s="755"/>
      <c r="P164" s="755"/>
      <c r="Q164" s="755"/>
      <c r="R164" s="790"/>
      <c r="S164" s="755"/>
    </row>
    <row r="165" spans="3:19">
      <c r="C165" s="755"/>
      <c r="D165" s="755"/>
      <c r="E165" s="755"/>
      <c r="F165" s="755"/>
      <c r="G165" s="755"/>
      <c r="H165" s="755"/>
      <c r="I165" s="755"/>
      <c r="J165" s="755"/>
      <c r="K165" s="755"/>
      <c r="L165" s="755"/>
      <c r="M165" s="755"/>
      <c r="N165" s="755"/>
      <c r="O165" s="755"/>
      <c r="P165" s="755"/>
      <c r="Q165" s="755"/>
      <c r="R165" s="790"/>
      <c r="S165" s="755"/>
    </row>
    <row r="166" spans="3:19">
      <c r="C166" s="755"/>
      <c r="D166" s="755"/>
      <c r="E166" s="755"/>
      <c r="F166" s="755"/>
      <c r="G166" s="755"/>
      <c r="H166" s="755"/>
      <c r="I166" s="755"/>
      <c r="J166" s="755"/>
      <c r="K166" s="755"/>
      <c r="L166" s="755"/>
      <c r="M166" s="755"/>
      <c r="N166" s="755"/>
      <c r="O166" s="755"/>
      <c r="P166" s="755"/>
      <c r="Q166" s="755"/>
      <c r="R166" s="790"/>
      <c r="S166" s="755"/>
    </row>
    <row r="167" spans="3:19">
      <c r="C167" s="755"/>
      <c r="D167" s="755"/>
      <c r="E167" s="755"/>
      <c r="F167" s="755"/>
      <c r="G167" s="755"/>
      <c r="H167" s="755"/>
      <c r="I167" s="755"/>
      <c r="J167" s="755"/>
      <c r="K167" s="755"/>
      <c r="L167" s="755"/>
      <c r="M167" s="755"/>
      <c r="N167" s="755"/>
      <c r="O167" s="755"/>
      <c r="P167" s="755"/>
      <c r="Q167" s="755"/>
      <c r="R167" s="790"/>
      <c r="S167" s="755"/>
    </row>
    <row r="168" spans="3:19">
      <c r="C168" s="755"/>
      <c r="D168" s="755"/>
      <c r="E168" s="755"/>
      <c r="F168" s="755"/>
      <c r="G168" s="755"/>
      <c r="H168" s="755"/>
      <c r="I168" s="755"/>
      <c r="J168" s="755"/>
      <c r="K168" s="755"/>
      <c r="L168" s="755"/>
      <c r="M168" s="755"/>
      <c r="N168" s="755"/>
      <c r="O168" s="755"/>
      <c r="P168" s="755"/>
      <c r="Q168" s="755"/>
      <c r="R168" s="790"/>
      <c r="S168" s="755"/>
    </row>
    <row r="169" spans="3:19">
      <c r="C169" s="755"/>
      <c r="D169" s="755"/>
      <c r="E169" s="755"/>
      <c r="F169" s="755"/>
      <c r="G169" s="755"/>
      <c r="H169" s="755"/>
      <c r="I169" s="755"/>
      <c r="J169" s="755"/>
      <c r="K169" s="755"/>
      <c r="L169" s="755"/>
      <c r="M169" s="755"/>
      <c r="N169" s="755"/>
      <c r="O169" s="755"/>
      <c r="P169" s="755"/>
      <c r="Q169" s="755"/>
      <c r="R169" s="790"/>
      <c r="S169" s="755"/>
    </row>
    <row r="170" spans="3:19">
      <c r="C170" s="755"/>
      <c r="D170" s="755"/>
      <c r="E170" s="755"/>
      <c r="F170" s="755"/>
      <c r="G170" s="755"/>
      <c r="H170" s="755"/>
      <c r="I170" s="755"/>
      <c r="J170" s="755"/>
      <c r="K170" s="755"/>
      <c r="L170" s="755"/>
      <c r="M170" s="755"/>
      <c r="N170" s="755"/>
      <c r="O170" s="755"/>
      <c r="P170" s="755"/>
      <c r="Q170" s="755"/>
      <c r="R170" s="790"/>
      <c r="S170" s="755"/>
    </row>
    <row r="171" spans="3:19">
      <c r="C171" s="755"/>
      <c r="D171" s="755"/>
      <c r="E171" s="755"/>
      <c r="F171" s="755"/>
      <c r="G171" s="755"/>
      <c r="H171" s="755"/>
      <c r="I171" s="755"/>
      <c r="J171" s="755"/>
      <c r="K171" s="755"/>
      <c r="L171" s="755"/>
      <c r="M171" s="755"/>
      <c r="N171" s="755"/>
      <c r="O171" s="755"/>
      <c r="P171" s="755"/>
      <c r="Q171" s="755"/>
      <c r="R171" s="790"/>
      <c r="S171" s="755"/>
    </row>
    <row r="172" spans="3:19">
      <c r="C172" s="755"/>
      <c r="D172" s="755"/>
      <c r="E172" s="755"/>
      <c r="F172" s="755"/>
      <c r="G172" s="755"/>
      <c r="H172" s="755"/>
      <c r="I172" s="755"/>
      <c r="J172" s="755"/>
      <c r="K172" s="755"/>
      <c r="L172" s="755"/>
      <c r="M172" s="755"/>
      <c r="N172" s="755"/>
      <c r="O172" s="755"/>
      <c r="P172" s="755"/>
      <c r="Q172" s="755"/>
      <c r="R172" s="790"/>
      <c r="S172" s="755"/>
    </row>
    <row r="173" spans="3:19">
      <c r="C173" s="755"/>
      <c r="D173" s="755"/>
      <c r="E173" s="755"/>
      <c r="F173" s="755"/>
      <c r="G173" s="755"/>
      <c r="H173" s="755"/>
      <c r="I173" s="755"/>
      <c r="J173" s="755"/>
      <c r="K173" s="755"/>
      <c r="L173" s="755"/>
      <c r="M173" s="755"/>
      <c r="N173" s="755"/>
      <c r="O173" s="755"/>
      <c r="P173" s="755"/>
      <c r="Q173" s="755"/>
      <c r="R173" s="790"/>
      <c r="S173" s="755"/>
    </row>
    <row r="174" spans="3:19">
      <c r="C174" s="755"/>
      <c r="D174" s="755"/>
      <c r="E174" s="755"/>
      <c r="F174" s="755"/>
      <c r="G174" s="755"/>
      <c r="H174" s="755"/>
      <c r="I174" s="755"/>
      <c r="J174" s="755"/>
      <c r="K174" s="755"/>
      <c r="L174" s="755"/>
      <c r="M174" s="755"/>
      <c r="N174" s="755"/>
      <c r="O174" s="755"/>
      <c r="P174" s="755"/>
      <c r="Q174" s="755"/>
      <c r="R174" s="790"/>
      <c r="S174" s="755"/>
    </row>
    <row r="175" spans="3:19">
      <c r="C175" s="755"/>
      <c r="D175" s="755"/>
      <c r="E175" s="755"/>
      <c r="F175" s="755"/>
      <c r="G175" s="755"/>
      <c r="H175" s="755"/>
      <c r="I175" s="755"/>
      <c r="J175" s="755"/>
      <c r="K175" s="755"/>
      <c r="L175" s="755"/>
      <c r="M175" s="755"/>
      <c r="N175" s="755"/>
      <c r="O175" s="755"/>
      <c r="P175" s="755"/>
      <c r="Q175" s="755"/>
      <c r="R175" s="790"/>
      <c r="S175" s="755"/>
    </row>
    <row r="176" spans="3:19">
      <c r="C176" s="755"/>
      <c r="D176" s="755"/>
      <c r="E176" s="755"/>
      <c r="F176" s="755"/>
      <c r="G176" s="755"/>
      <c r="H176" s="755"/>
      <c r="I176" s="755"/>
      <c r="J176" s="755"/>
      <c r="K176" s="755"/>
      <c r="L176" s="755"/>
      <c r="M176" s="755"/>
      <c r="N176" s="755"/>
      <c r="O176" s="755"/>
      <c r="P176" s="755"/>
      <c r="Q176" s="755"/>
      <c r="R176" s="790"/>
      <c r="S176" s="755"/>
    </row>
    <row r="177" spans="3:19">
      <c r="C177" s="755"/>
      <c r="D177" s="755"/>
      <c r="E177" s="755"/>
      <c r="F177" s="755"/>
      <c r="G177" s="755"/>
      <c r="H177" s="755"/>
      <c r="I177" s="755"/>
      <c r="J177" s="755"/>
      <c r="K177" s="755"/>
      <c r="L177" s="755"/>
      <c r="M177" s="755"/>
      <c r="N177" s="755"/>
      <c r="O177" s="755"/>
      <c r="P177" s="755"/>
      <c r="Q177" s="755"/>
      <c r="R177" s="790"/>
      <c r="S177" s="755"/>
    </row>
    <row r="178" spans="3:19">
      <c r="C178" s="755"/>
      <c r="D178" s="755"/>
      <c r="E178" s="755"/>
      <c r="F178" s="755"/>
      <c r="G178" s="755"/>
      <c r="H178" s="755"/>
      <c r="I178" s="755"/>
      <c r="J178" s="755"/>
      <c r="K178" s="755"/>
      <c r="L178" s="755"/>
      <c r="M178" s="755"/>
      <c r="N178" s="755"/>
      <c r="O178" s="755"/>
      <c r="P178" s="755"/>
      <c r="Q178" s="755"/>
      <c r="R178" s="790"/>
      <c r="S178" s="755"/>
    </row>
    <row r="179" spans="3:19">
      <c r="C179" s="755"/>
      <c r="D179" s="755"/>
      <c r="E179" s="755"/>
      <c r="F179" s="755"/>
      <c r="G179" s="755"/>
      <c r="H179" s="755"/>
      <c r="I179" s="755"/>
      <c r="J179" s="755"/>
      <c r="K179" s="755"/>
      <c r="L179" s="755"/>
      <c r="M179" s="755"/>
      <c r="N179" s="755"/>
      <c r="O179" s="755"/>
      <c r="P179" s="755"/>
      <c r="Q179" s="755"/>
      <c r="R179" s="790"/>
      <c r="S179" s="755"/>
    </row>
    <row r="180" spans="3:19">
      <c r="C180" s="755"/>
      <c r="D180" s="755"/>
      <c r="E180" s="755"/>
      <c r="F180" s="755"/>
      <c r="G180" s="755"/>
      <c r="H180" s="755"/>
      <c r="I180" s="755"/>
      <c r="J180" s="755"/>
      <c r="K180" s="755"/>
      <c r="L180" s="755"/>
      <c r="M180" s="755"/>
      <c r="N180" s="755"/>
      <c r="O180" s="755"/>
      <c r="P180" s="755"/>
      <c r="Q180" s="755"/>
      <c r="R180" s="790"/>
      <c r="S180" s="755"/>
    </row>
    <row r="181" spans="3:19">
      <c r="C181" s="755"/>
      <c r="D181" s="755"/>
      <c r="E181" s="755"/>
      <c r="F181" s="755"/>
      <c r="G181" s="755"/>
      <c r="H181" s="755"/>
      <c r="I181" s="755"/>
      <c r="J181" s="755"/>
      <c r="K181" s="755"/>
      <c r="L181" s="755"/>
      <c r="M181" s="755"/>
      <c r="N181" s="755"/>
      <c r="O181" s="755"/>
      <c r="P181" s="755"/>
      <c r="Q181" s="755"/>
      <c r="R181" s="790"/>
      <c r="S181" s="755"/>
    </row>
    <row r="182" spans="3:19">
      <c r="C182" s="755"/>
      <c r="D182" s="755"/>
      <c r="E182" s="755"/>
      <c r="F182" s="755"/>
      <c r="G182" s="755"/>
      <c r="H182" s="755"/>
      <c r="I182" s="755"/>
      <c r="J182" s="755"/>
      <c r="K182" s="755"/>
      <c r="L182" s="755"/>
      <c r="M182" s="755"/>
      <c r="N182" s="755"/>
      <c r="O182" s="755"/>
      <c r="P182" s="755"/>
      <c r="Q182" s="755"/>
      <c r="R182" s="790"/>
      <c r="S182" s="755"/>
    </row>
    <row r="183" spans="3:19">
      <c r="C183" s="755"/>
      <c r="D183" s="755"/>
      <c r="E183" s="755"/>
      <c r="F183" s="755"/>
      <c r="G183" s="755"/>
      <c r="H183" s="755"/>
      <c r="I183" s="755"/>
      <c r="J183" s="755"/>
      <c r="K183" s="755"/>
      <c r="L183" s="755"/>
      <c r="M183" s="755"/>
      <c r="N183" s="755"/>
      <c r="O183" s="755"/>
      <c r="P183" s="755"/>
      <c r="Q183" s="755"/>
      <c r="R183" s="790"/>
      <c r="S183" s="755"/>
    </row>
    <row r="184" spans="3:19">
      <c r="C184" s="755"/>
      <c r="D184" s="755"/>
      <c r="E184" s="755"/>
      <c r="F184" s="755"/>
      <c r="G184" s="755"/>
      <c r="H184" s="755"/>
      <c r="I184" s="755"/>
      <c r="J184" s="755"/>
      <c r="K184" s="755"/>
      <c r="L184" s="755"/>
      <c r="M184" s="755"/>
      <c r="N184" s="755"/>
      <c r="O184" s="755"/>
      <c r="P184" s="755"/>
      <c r="Q184" s="755"/>
      <c r="R184" s="790"/>
      <c r="S184" s="755"/>
    </row>
    <row r="185" spans="3:19">
      <c r="C185" s="755"/>
      <c r="D185" s="755"/>
      <c r="E185" s="755"/>
      <c r="F185" s="755"/>
      <c r="G185" s="755"/>
      <c r="H185" s="755"/>
      <c r="I185" s="755"/>
      <c r="J185" s="755"/>
      <c r="K185" s="755"/>
      <c r="L185" s="755"/>
      <c r="M185" s="755"/>
      <c r="N185" s="755"/>
      <c r="O185" s="755"/>
      <c r="P185" s="755"/>
      <c r="Q185" s="755"/>
      <c r="R185" s="790"/>
      <c r="S185" s="755"/>
    </row>
    <row r="186" spans="3:19">
      <c r="C186" s="755"/>
      <c r="D186" s="755"/>
      <c r="E186" s="755"/>
      <c r="F186" s="755"/>
      <c r="G186" s="755"/>
      <c r="H186" s="755"/>
      <c r="I186" s="755"/>
      <c r="J186" s="755"/>
      <c r="K186" s="755"/>
      <c r="L186" s="755"/>
      <c r="M186" s="755"/>
      <c r="N186" s="755"/>
      <c r="O186" s="755"/>
      <c r="P186" s="755"/>
      <c r="Q186" s="755"/>
      <c r="R186" s="790"/>
      <c r="S186" s="755"/>
    </row>
    <row r="187" spans="3:19">
      <c r="C187" s="755"/>
      <c r="D187" s="755"/>
      <c r="E187" s="755"/>
      <c r="F187" s="755"/>
      <c r="G187" s="755"/>
      <c r="H187" s="755"/>
      <c r="I187" s="755"/>
      <c r="J187" s="755"/>
      <c r="K187" s="755"/>
      <c r="L187" s="755"/>
      <c r="M187" s="755"/>
      <c r="N187" s="755"/>
      <c r="O187" s="755"/>
      <c r="P187" s="755"/>
      <c r="Q187" s="755"/>
      <c r="R187" s="790"/>
      <c r="S187" s="755"/>
    </row>
    <row r="188" spans="3:19">
      <c r="C188" s="755"/>
      <c r="D188" s="755"/>
      <c r="E188" s="755"/>
      <c r="F188" s="755"/>
      <c r="G188" s="755"/>
      <c r="H188" s="755"/>
      <c r="I188" s="755"/>
      <c r="J188" s="755"/>
      <c r="K188" s="755"/>
      <c r="L188" s="755"/>
      <c r="M188" s="755"/>
      <c r="N188" s="755"/>
      <c r="O188" s="755"/>
      <c r="P188" s="755"/>
      <c r="Q188" s="755"/>
      <c r="R188" s="790"/>
      <c r="S188" s="755"/>
    </row>
    <row r="189" spans="3:19">
      <c r="C189" s="755"/>
      <c r="D189" s="755"/>
      <c r="E189" s="755"/>
      <c r="F189" s="755"/>
      <c r="G189" s="755"/>
      <c r="H189" s="755"/>
      <c r="I189" s="755"/>
      <c r="J189" s="755"/>
      <c r="K189" s="755"/>
      <c r="L189" s="755"/>
      <c r="M189" s="755"/>
      <c r="N189" s="755"/>
      <c r="O189" s="755"/>
      <c r="P189" s="755"/>
      <c r="Q189" s="755"/>
      <c r="R189" s="790"/>
      <c r="S189" s="755"/>
    </row>
    <row r="190" spans="3:19">
      <c r="C190" s="755"/>
      <c r="D190" s="755"/>
      <c r="E190" s="755"/>
      <c r="F190" s="755"/>
      <c r="G190" s="755"/>
      <c r="H190" s="755"/>
      <c r="I190" s="755"/>
      <c r="J190" s="755"/>
      <c r="K190" s="755"/>
      <c r="L190" s="755"/>
      <c r="M190" s="755"/>
      <c r="N190" s="755"/>
      <c r="O190" s="755"/>
      <c r="P190" s="755"/>
      <c r="Q190" s="755"/>
      <c r="R190" s="790"/>
      <c r="S190" s="755"/>
    </row>
    <row r="191" spans="3:19">
      <c r="C191" s="755"/>
      <c r="D191" s="755"/>
      <c r="E191" s="755"/>
      <c r="F191" s="755"/>
      <c r="G191" s="755"/>
      <c r="H191" s="755"/>
      <c r="I191" s="755"/>
      <c r="J191" s="755"/>
      <c r="K191" s="755"/>
      <c r="L191" s="755"/>
      <c r="M191" s="755"/>
      <c r="N191" s="755"/>
      <c r="O191" s="755"/>
      <c r="P191" s="755"/>
      <c r="Q191" s="755"/>
      <c r="R191" s="790"/>
      <c r="S191" s="755"/>
    </row>
    <row r="192" spans="3:19">
      <c r="C192" s="755"/>
      <c r="D192" s="755"/>
      <c r="E192" s="755"/>
      <c r="F192" s="755"/>
      <c r="G192" s="755"/>
      <c r="H192" s="755"/>
      <c r="I192" s="755"/>
      <c r="J192" s="755"/>
      <c r="K192" s="755"/>
      <c r="L192" s="755"/>
      <c r="M192" s="755"/>
      <c r="N192" s="755"/>
      <c r="O192" s="755"/>
      <c r="P192" s="755"/>
      <c r="Q192" s="755"/>
      <c r="R192" s="790"/>
      <c r="S192" s="755"/>
    </row>
    <row r="193" spans="3:19">
      <c r="C193" s="755"/>
      <c r="D193" s="755"/>
      <c r="E193" s="755"/>
      <c r="F193" s="755"/>
      <c r="G193" s="755"/>
      <c r="H193" s="755"/>
      <c r="I193" s="755"/>
      <c r="J193" s="755"/>
      <c r="K193" s="755"/>
      <c r="L193" s="755"/>
      <c r="M193" s="755"/>
      <c r="N193" s="755"/>
      <c r="O193" s="755"/>
      <c r="P193" s="755"/>
      <c r="Q193" s="755"/>
      <c r="R193" s="790"/>
      <c r="S193" s="755"/>
    </row>
    <row r="194" spans="3:19">
      <c r="C194" s="755"/>
      <c r="D194" s="755"/>
      <c r="E194" s="755"/>
      <c r="F194" s="755"/>
      <c r="G194" s="755"/>
      <c r="H194" s="755"/>
      <c r="I194" s="755"/>
      <c r="J194" s="755"/>
      <c r="K194" s="755"/>
      <c r="L194" s="755"/>
      <c r="M194" s="755"/>
      <c r="N194" s="755"/>
      <c r="O194" s="755"/>
      <c r="P194" s="755"/>
      <c r="Q194" s="755"/>
      <c r="R194" s="790"/>
      <c r="S194" s="755"/>
    </row>
    <row r="195" spans="3:19">
      <c r="C195" s="755"/>
      <c r="D195" s="755"/>
      <c r="E195" s="755"/>
      <c r="F195" s="755"/>
      <c r="G195" s="755"/>
      <c r="H195" s="755"/>
      <c r="I195" s="755"/>
      <c r="J195" s="755"/>
      <c r="K195" s="755"/>
      <c r="L195" s="755"/>
      <c r="M195" s="755"/>
      <c r="N195" s="755"/>
      <c r="O195" s="755"/>
      <c r="P195" s="755"/>
      <c r="Q195" s="755"/>
      <c r="R195" s="790"/>
      <c r="S195" s="755"/>
    </row>
    <row r="196" spans="3:19">
      <c r="C196" s="755"/>
      <c r="D196" s="755"/>
      <c r="E196" s="755"/>
      <c r="F196" s="755"/>
      <c r="G196" s="755"/>
      <c r="H196" s="755"/>
      <c r="I196" s="755"/>
      <c r="J196" s="755"/>
      <c r="K196" s="755"/>
      <c r="L196" s="755"/>
      <c r="M196" s="755"/>
      <c r="N196" s="755"/>
      <c r="O196" s="755"/>
      <c r="P196" s="755"/>
      <c r="Q196" s="755"/>
      <c r="R196" s="790"/>
      <c r="S196" s="755"/>
    </row>
    <row r="197" spans="3:19">
      <c r="C197" s="755"/>
      <c r="D197" s="755"/>
      <c r="E197" s="755"/>
      <c r="F197" s="755"/>
      <c r="G197" s="755"/>
      <c r="H197" s="755"/>
      <c r="I197" s="755"/>
      <c r="J197" s="755"/>
      <c r="K197" s="755"/>
      <c r="L197" s="755"/>
      <c r="M197" s="755"/>
      <c r="N197" s="755"/>
      <c r="O197" s="755"/>
      <c r="P197" s="755"/>
      <c r="Q197" s="755"/>
      <c r="R197" s="790"/>
      <c r="S197" s="755"/>
    </row>
    <row r="198" spans="3:19">
      <c r="C198" s="755"/>
      <c r="D198" s="755"/>
      <c r="E198" s="755"/>
      <c r="F198" s="755"/>
      <c r="G198" s="755"/>
      <c r="H198" s="755"/>
      <c r="I198" s="755"/>
      <c r="J198" s="755"/>
      <c r="K198" s="755"/>
      <c r="L198" s="755"/>
      <c r="M198" s="755"/>
      <c r="N198" s="755"/>
      <c r="O198" s="755"/>
      <c r="P198" s="755"/>
      <c r="Q198" s="755"/>
      <c r="R198" s="790"/>
      <c r="S198" s="755"/>
    </row>
    <row r="199" spans="3:19">
      <c r="C199" s="755"/>
      <c r="D199" s="755"/>
      <c r="E199" s="755"/>
      <c r="F199" s="755"/>
      <c r="G199" s="755"/>
      <c r="H199" s="755"/>
      <c r="I199" s="755"/>
      <c r="J199" s="755"/>
      <c r="K199" s="755"/>
      <c r="L199" s="755"/>
      <c r="M199" s="755"/>
      <c r="N199" s="755"/>
      <c r="O199" s="755"/>
      <c r="P199" s="755"/>
      <c r="Q199" s="755"/>
      <c r="R199" s="790"/>
      <c r="S199" s="755"/>
    </row>
    <row r="200" spans="3:19">
      <c r="C200" s="755"/>
      <c r="D200" s="755"/>
      <c r="E200" s="755"/>
      <c r="F200" s="755"/>
      <c r="G200" s="755"/>
      <c r="H200" s="755"/>
      <c r="I200" s="755"/>
      <c r="J200" s="755"/>
      <c r="K200" s="755"/>
      <c r="L200" s="755"/>
      <c r="M200" s="755"/>
      <c r="N200" s="755"/>
      <c r="O200" s="755"/>
      <c r="P200" s="755"/>
      <c r="Q200" s="755"/>
      <c r="R200" s="790"/>
      <c r="S200" s="755"/>
    </row>
    <row r="201" spans="3:19">
      <c r="C201" s="755"/>
      <c r="D201" s="755"/>
      <c r="E201" s="755"/>
      <c r="F201" s="755"/>
      <c r="G201" s="755"/>
      <c r="H201" s="755"/>
      <c r="I201" s="755"/>
      <c r="J201" s="755"/>
      <c r="K201" s="755"/>
      <c r="L201" s="755"/>
      <c r="M201" s="755"/>
      <c r="N201" s="755"/>
      <c r="O201" s="755"/>
      <c r="P201" s="755"/>
      <c r="Q201" s="755"/>
      <c r="R201" s="790"/>
      <c r="S201" s="755"/>
    </row>
    <row r="202" spans="3:19">
      <c r="C202" s="755"/>
      <c r="D202" s="755"/>
      <c r="E202" s="755"/>
      <c r="F202" s="755"/>
      <c r="G202" s="755"/>
      <c r="H202" s="755"/>
      <c r="I202" s="755"/>
      <c r="J202" s="755"/>
      <c r="K202" s="755"/>
      <c r="L202" s="755"/>
      <c r="M202" s="755"/>
      <c r="N202" s="755"/>
      <c r="O202" s="755"/>
      <c r="P202" s="755"/>
      <c r="Q202" s="755"/>
      <c r="R202" s="790"/>
      <c r="S202" s="755"/>
    </row>
    <row r="203" spans="3:19">
      <c r="C203" s="755"/>
      <c r="D203" s="755"/>
      <c r="E203" s="755"/>
      <c r="F203" s="755"/>
      <c r="G203" s="755"/>
      <c r="H203" s="755"/>
      <c r="I203" s="755"/>
      <c r="J203" s="755"/>
      <c r="K203" s="755"/>
      <c r="L203" s="755"/>
      <c r="M203" s="755"/>
      <c r="N203" s="755"/>
      <c r="O203" s="755"/>
      <c r="P203" s="755"/>
      <c r="Q203" s="755"/>
      <c r="R203" s="790"/>
      <c r="S203" s="755"/>
    </row>
    <row r="204" spans="3:19">
      <c r="C204" s="755"/>
      <c r="D204" s="755"/>
      <c r="E204" s="755"/>
      <c r="F204" s="755"/>
      <c r="G204" s="755"/>
      <c r="H204" s="755"/>
      <c r="I204" s="755"/>
      <c r="J204" s="755"/>
      <c r="K204" s="755"/>
      <c r="L204" s="755"/>
      <c r="M204" s="755"/>
      <c r="N204" s="755"/>
      <c r="O204" s="755"/>
      <c r="P204" s="755"/>
      <c r="Q204" s="755"/>
      <c r="R204" s="790"/>
      <c r="S204" s="755"/>
    </row>
    <row r="205" spans="3:19">
      <c r="C205" s="755"/>
      <c r="D205" s="755"/>
      <c r="E205" s="755"/>
      <c r="F205" s="755"/>
      <c r="G205" s="755"/>
      <c r="H205" s="755"/>
      <c r="I205" s="755"/>
      <c r="J205" s="755"/>
      <c r="K205" s="755"/>
      <c r="L205" s="755"/>
      <c r="M205" s="755"/>
      <c r="N205" s="755"/>
      <c r="O205" s="755"/>
      <c r="P205" s="755"/>
      <c r="Q205" s="755"/>
      <c r="R205" s="790"/>
      <c r="S205" s="755"/>
    </row>
    <row r="206" spans="3:19">
      <c r="C206" s="755"/>
      <c r="D206" s="755"/>
      <c r="E206" s="755"/>
      <c r="F206" s="755"/>
      <c r="G206" s="755"/>
      <c r="H206" s="755"/>
      <c r="I206" s="755"/>
      <c r="J206" s="755"/>
      <c r="K206" s="755"/>
      <c r="L206" s="755"/>
      <c r="M206" s="755"/>
      <c r="N206" s="755"/>
      <c r="O206" s="755"/>
      <c r="P206" s="755"/>
      <c r="Q206" s="755"/>
      <c r="R206" s="790"/>
      <c r="S206" s="755"/>
    </row>
    <row r="207" spans="3:19">
      <c r="C207" s="755"/>
      <c r="D207" s="755"/>
      <c r="E207" s="755"/>
      <c r="F207" s="755"/>
      <c r="G207" s="755"/>
      <c r="H207" s="755"/>
      <c r="I207" s="755"/>
      <c r="J207" s="755"/>
      <c r="K207" s="755"/>
      <c r="L207" s="755"/>
      <c r="M207" s="755"/>
      <c r="N207" s="755"/>
      <c r="O207" s="755"/>
      <c r="P207" s="755"/>
      <c r="Q207" s="755"/>
      <c r="R207" s="790"/>
      <c r="S207" s="755"/>
    </row>
    <row r="208" spans="3:19">
      <c r="C208" s="755"/>
      <c r="D208" s="755"/>
      <c r="E208" s="755"/>
      <c r="F208" s="755"/>
      <c r="G208" s="755"/>
      <c r="H208" s="755"/>
      <c r="I208" s="755"/>
      <c r="J208" s="755"/>
      <c r="K208" s="755"/>
      <c r="L208" s="755"/>
      <c r="M208" s="755"/>
      <c r="N208" s="755"/>
      <c r="O208" s="755"/>
      <c r="P208" s="755"/>
      <c r="Q208" s="755"/>
      <c r="R208" s="790"/>
      <c r="S208" s="755"/>
    </row>
    <row r="209" spans="3:19">
      <c r="C209" s="755"/>
      <c r="D209" s="755"/>
      <c r="E209" s="755"/>
      <c r="F209" s="755"/>
      <c r="G209" s="755"/>
      <c r="H209" s="755"/>
      <c r="I209" s="755"/>
      <c r="J209" s="755"/>
      <c r="K209" s="755"/>
      <c r="L209" s="755"/>
      <c r="M209" s="755"/>
      <c r="N209" s="755"/>
      <c r="O209" s="755"/>
      <c r="P209" s="755"/>
      <c r="Q209" s="755"/>
      <c r="R209" s="790"/>
      <c r="S209" s="755"/>
    </row>
    <row r="210" spans="3:19">
      <c r="C210" s="755"/>
      <c r="D210" s="755"/>
      <c r="E210" s="755"/>
      <c r="F210" s="755"/>
      <c r="G210" s="755"/>
      <c r="H210" s="755"/>
      <c r="I210" s="755"/>
      <c r="J210" s="755"/>
      <c r="K210" s="755"/>
      <c r="L210" s="755"/>
      <c r="M210" s="755"/>
      <c r="N210" s="755"/>
      <c r="O210" s="755"/>
      <c r="P210" s="755"/>
      <c r="Q210" s="755"/>
      <c r="R210" s="790"/>
      <c r="S210" s="755"/>
    </row>
    <row r="211" spans="3:19">
      <c r="C211" s="755"/>
      <c r="D211" s="755"/>
      <c r="E211" s="755"/>
      <c r="F211" s="755"/>
      <c r="G211" s="755"/>
      <c r="H211" s="755"/>
      <c r="I211" s="755"/>
      <c r="J211" s="755"/>
      <c r="K211" s="755"/>
      <c r="L211" s="755"/>
      <c r="M211" s="755"/>
      <c r="N211" s="755"/>
      <c r="O211" s="755"/>
      <c r="P211" s="755"/>
      <c r="Q211" s="755"/>
      <c r="R211" s="790"/>
      <c r="S211" s="755"/>
    </row>
    <row r="212" spans="3:19">
      <c r="C212" s="755"/>
      <c r="D212" s="755"/>
      <c r="E212" s="755"/>
      <c r="F212" s="755"/>
      <c r="G212" s="755"/>
      <c r="H212" s="755"/>
      <c r="I212" s="755"/>
      <c r="J212" s="755"/>
      <c r="K212" s="755"/>
      <c r="L212" s="755"/>
      <c r="M212" s="755"/>
      <c r="N212" s="755"/>
      <c r="O212" s="755"/>
      <c r="P212" s="755"/>
      <c r="Q212" s="755"/>
      <c r="R212" s="790"/>
      <c r="S212" s="755"/>
    </row>
    <row r="213" spans="3:19">
      <c r="C213" s="755"/>
      <c r="D213" s="755"/>
      <c r="E213" s="755"/>
      <c r="F213" s="755"/>
      <c r="G213" s="755"/>
      <c r="H213" s="755"/>
      <c r="I213" s="755"/>
      <c r="J213" s="755"/>
      <c r="K213" s="755"/>
      <c r="L213" s="755"/>
      <c r="M213" s="755"/>
      <c r="N213" s="755"/>
      <c r="O213" s="755"/>
      <c r="P213" s="755"/>
      <c r="Q213" s="755"/>
      <c r="R213" s="790"/>
      <c r="S213" s="755"/>
    </row>
    <row r="214" spans="3:19">
      <c r="C214" s="755"/>
      <c r="D214" s="755"/>
      <c r="E214" s="755"/>
      <c r="F214" s="755"/>
      <c r="G214" s="755"/>
      <c r="H214" s="755"/>
      <c r="I214" s="755"/>
      <c r="J214" s="755"/>
      <c r="K214" s="755"/>
      <c r="L214" s="755"/>
      <c r="M214" s="755"/>
      <c r="N214" s="755"/>
      <c r="O214" s="755"/>
      <c r="P214" s="755"/>
      <c r="Q214" s="755"/>
      <c r="R214" s="790"/>
      <c r="S214" s="755"/>
    </row>
    <row r="215" spans="3:19">
      <c r="C215" s="755"/>
      <c r="D215" s="755"/>
      <c r="E215" s="755"/>
      <c r="F215" s="755"/>
      <c r="G215" s="755"/>
      <c r="H215" s="755"/>
      <c r="I215" s="755"/>
      <c r="J215" s="755"/>
      <c r="K215" s="755"/>
      <c r="L215" s="755"/>
      <c r="M215" s="755"/>
      <c r="N215" s="755"/>
      <c r="O215" s="755"/>
      <c r="P215" s="755"/>
      <c r="Q215" s="755"/>
      <c r="R215" s="790"/>
      <c r="S215" s="755"/>
    </row>
    <row r="216" spans="3:19">
      <c r="C216" s="755"/>
      <c r="D216" s="755"/>
      <c r="E216" s="755"/>
      <c r="F216" s="755"/>
      <c r="G216" s="755"/>
      <c r="H216" s="755"/>
      <c r="I216" s="755"/>
      <c r="J216" s="755"/>
      <c r="K216" s="755"/>
      <c r="L216" s="755"/>
      <c r="M216" s="755"/>
      <c r="N216" s="755"/>
      <c r="O216" s="755"/>
      <c r="P216" s="755"/>
      <c r="Q216" s="755"/>
      <c r="R216" s="790"/>
      <c r="S216" s="755"/>
    </row>
    <row r="217" spans="3:19">
      <c r="C217" s="755"/>
      <c r="D217" s="755"/>
      <c r="E217" s="755"/>
      <c r="F217" s="755"/>
      <c r="G217" s="755"/>
      <c r="H217" s="755"/>
      <c r="I217" s="755"/>
      <c r="J217" s="755"/>
      <c r="K217" s="755"/>
      <c r="L217" s="755"/>
      <c r="M217" s="755"/>
      <c r="N217" s="755"/>
      <c r="O217" s="755"/>
      <c r="P217" s="755"/>
      <c r="Q217" s="755"/>
      <c r="R217" s="790"/>
      <c r="S217" s="755"/>
    </row>
    <row r="218" spans="3:19">
      <c r="C218" s="755"/>
      <c r="D218" s="755"/>
      <c r="E218" s="755"/>
      <c r="F218" s="755"/>
      <c r="G218" s="755"/>
      <c r="H218" s="755"/>
      <c r="I218" s="755"/>
      <c r="J218" s="755"/>
      <c r="K218" s="755"/>
      <c r="L218" s="755"/>
      <c r="M218" s="755"/>
      <c r="N218" s="755"/>
      <c r="O218" s="755"/>
      <c r="P218" s="755"/>
      <c r="Q218" s="755"/>
      <c r="R218" s="790"/>
      <c r="S218" s="755"/>
    </row>
    <row r="219" spans="3:19">
      <c r="C219" s="755"/>
      <c r="D219" s="755"/>
      <c r="E219" s="755"/>
      <c r="F219" s="755"/>
      <c r="G219" s="755"/>
      <c r="H219" s="755"/>
      <c r="I219" s="755"/>
      <c r="J219" s="755"/>
      <c r="K219" s="755"/>
      <c r="L219" s="755"/>
      <c r="M219" s="755"/>
      <c r="N219" s="755"/>
      <c r="O219" s="755"/>
      <c r="P219" s="755"/>
      <c r="Q219" s="755"/>
      <c r="R219" s="790"/>
      <c r="S219" s="755"/>
    </row>
    <row r="220" spans="3:19">
      <c r="C220" s="755"/>
      <c r="D220" s="755"/>
      <c r="E220" s="755"/>
      <c r="F220" s="755"/>
      <c r="G220" s="755"/>
      <c r="H220" s="755"/>
      <c r="I220" s="755"/>
      <c r="J220" s="755"/>
      <c r="K220" s="755"/>
      <c r="L220" s="755"/>
      <c r="M220" s="755"/>
      <c r="N220" s="755"/>
      <c r="O220" s="755"/>
      <c r="P220" s="755"/>
      <c r="Q220" s="755"/>
      <c r="R220" s="790"/>
      <c r="S220" s="755"/>
    </row>
    <row r="221" spans="3:19">
      <c r="C221" s="755"/>
      <c r="D221" s="755"/>
      <c r="E221" s="755"/>
      <c r="F221" s="755"/>
      <c r="G221" s="755"/>
      <c r="H221" s="755"/>
      <c r="I221" s="755"/>
      <c r="J221" s="755"/>
      <c r="K221" s="755"/>
      <c r="L221" s="755"/>
      <c r="M221" s="755"/>
      <c r="N221" s="755"/>
      <c r="O221" s="755"/>
      <c r="P221" s="755"/>
      <c r="Q221" s="755"/>
      <c r="R221" s="790"/>
      <c r="S221" s="755"/>
    </row>
    <row r="222" spans="3:19">
      <c r="C222" s="755"/>
      <c r="D222" s="755"/>
      <c r="E222" s="755"/>
      <c r="F222" s="755"/>
      <c r="G222" s="755"/>
      <c r="H222" s="755"/>
      <c r="I222" s="755"/>
      <c r="J222" s="755"/>
      <c r="K222" s="755"/>
      <c r="L222" s="755"/>
      <c r="M222" s="755"/>
      <c r="N222" s="755"/>
      <c r="O222" s="755"/>
      <c r="P222" s="755"/>
      <c r="Q222" s="755"/>
      <c r="R222" s="790"/>
      <c r="S222" s="755"/>
    </row>
    <row r="223" spans="3:19">
      <c r="C223" s="755"/>
      <c r="D223" s="755"/>
      <c r="E223" s="755"/>
      <c r="F223" s="755"/>
      <c r="G223" s="755"/>
      <c r="H223" s="755"/>
      <c r="I223" s="755"/>
      <c r="J223" s="755"/>
      <c r="K223" s="755"/>
      <c r="L223" s="755"/>
      <c r="M223" s="755"/>
      <c r="N223" s="755"/>
      <c r="O223" s="755"/>
      <c r="P223" s="755"/>
      <c r="Q223" s="755"/>
      <c r="R223" s="790"/>
      <c r="S223" s="755"/>
    </row>
    <row r="224" spans="3:19">
      <c r="C224" s="755"/>
      <c r="D224" s="755"/>
      <c r="E224" s="755"/>
      <c r="F224" s="755"/>
      <c r="G224" s="755"/>
      <c r="H224" s="755"/>
      <c r="I224" s="755"/>
      <c r="J224" s="755"/>
      <c r="K224" s="755"/>
      <c r="L224" s="755"/>
      <c r="M224" s="755"/>
      <c r="N224" s="755"/>
      <c r="O224" s="755"/>
      <c r="P224" s="755"/>
      <c r="Q224" s="755"/>
      <c r="R224" s="790"/>
      <c r="S224" s="755"/>
    </row>
    <row r="225" spans="3:19">
      <c r="C225" s="755"/>
      <c r="D225" s="755"/>
      <c r="E225" s="755"/>
      <c r="F225" s="755"/>
      <c r="G225" s="755"/>
      <c r="H225" s="755"/>
      <c r="I225" s="755"/>
      <c r="J225" s="755"/>
      <c r="K225" s="755"/>
      <c r="L225" s="755"/>
      <c r="M225" s="755"/>
      <c r="N225" s="755"/>
      <c r="O225" s="755"/>
      <c r="P225" s="755"/>
      <c r="Q225" s="755"/>
      <c r="R225" s="790"/>
      <c r="S225" s="755"/>
    </row>
    <row r="226" spans="3:19">
      <c r="C226" s="755"/>
      <c r="D226" s="755"/>
      <c r="E226" s="755"/>
      <c r="F226" s="755"/>
      <c r="G226" s="755"/>
      <c r="H226" s="755"/>
      <c r="I226" s="755"/>
      <c r="J226" s="755"/>
      <c r="K226" s="755"/>
      <c r="L226" s="755"/>
      <c r="M226" s="755"/>
      <c r="N226" s="755"/>
      <c r="O226" s="755"/>
      <c r="P226" s="755"/>
      <c r="Q226" s="755"/>
      <c r="R226" s="790"/>
      <c r="S226" s="755"/>
    </row>
    <row r="227" spans="3:19">
      <c r="C227" s="755"/>
      <c r="D227" s="755"/>
      <c r="E227" s="755"/>
      <c r="F227" s="755"/>
      <c r="G227" s="755"/>
      <c r="H227" s="755"/>
      <c r="I227" s="755"/>
      <c r="J227" s="755"/>
      <c r="K227" s="755"/>
      <c r="L227" s="755"/>
      <c r="M227" s="755"/>
      <c r="N227" s="755"/>
      <c r="O227" s="755"/>
      <c r="P227" s="755"/>
      <c r="Q227" s="755"/>
      <c r="R227" s="790"/>
      <c r="S227" s="755"/>
    </row>
    <row r="228" spans="3:19">
      <c r="C228" s="755"/>
      <c r="D228" s="755"/>
      <c r="E228" s="755"/>
      <c r="F228" s="755"/>
      <c r="G228" s="755"/>
      <c r="H228" s="755"/>
      <c r="I228" s="755"/>
      <c r="J228" s="755"/>
      <c r="K228" s="755"/>
      <c r="L228" s="755"/>
      <c r="M228" s="755"/>
      <c r="N228" s="755"/>
      <c r="O228" s="755"/>
      <c r="P228" s="755"/>
      <c r="Q228" s="755"/>
      <c r="R228" s="790"/>
      <c r="S228" s="755"/>
    </row>
    <row r="229" spans="3:19">
      <c r="C229" s="755"/>
      <c r="D229" s="755"/>
      <c r="E229" s="755"/>
      <c r="F229" s="755"/>
      <c r="G229" s="755"/>
      <c r="H229" s="755"/>
      <c r="I229" s="755"/>
      <c r="J229" s="755"/>
      <c r="K229" s="755"/>
      <c r="L229" s="755"/>
      <c r="M229" s="755"/>
      <c r="N229" s="755"/>
      <c r="O229" s="755"/>
      <c r="P229" s="755"/>
      <c r="Q229" s="755"/>
      <c r="R229" s="790"/>
      <c r="S229" s="755"/>
    </row>
    <row r="230" spans="3:19">
      <c r="C230" s="755"/>
      <c r="D230" s="755"/>
      <c r="E230" s="755"/>
      <c r="F230" s="755"/>
      <c r="G230" s="755"/>
      <c r="H230" s="755"/>
      <c r="I230" s="755"/>
      <c r="J230" s="755"/>
      <c r="K230" s="755"/>
      <c r="L230" s="755"/>
      <c r="M230" s="755"/>
      <c r="N230" s="755"/>
      <c r="O230" s="755"/>
      <c r="P230" s="755"/>
      <c r="Q230" s="755"/>
      <c r="R230" s="790"/>
      <c r="S230" s="755"/>
    </row>
    <row r="231" spans="3:19">
      <c r="C231" s="755"/>
      <c r="D231" s="755"/>
      <c r="E231" s="755"/>
      <c r="F231" s="755"/>
      <c r="G231" s="755"/>
      <c r="H231" s="755"/>
      <c r="I231" s="755"/>
      <c r="J231" s="755"/>
      <c r="K231" s="755"/>
      <c r="L231" s="755"/>
      <c r="M231" s="755"/>
      <c r="N231" s="755"/>
      <c r="O231" s="755"/>
      <c r="P231" s="755"/>
      <c r="Q231" s="755"/>
      <c r="R231" s="790"/>
      <c r="S231" s="755"/>
    </row>
    <row r="232" spans="3:19">
      <c r="C232" s="755"/>
      <c r="D232" s="755"/>
      <c r="E232" s="755"/>
      <c r="F232" s="755"/>
      <c r="G232" s="755"/>
      <c r="H232" s="755"/>
      <c r="I232" s="755"/>
      <c r="J232" s="755"/>
      <c r="K232" s="755"/>
      <c r="L232" s="755"/>
      <c r="M232" s="755"/>
      <c r="N232" s="755"/>
      <c r="O232" s="755"/>
      <c r="P232" s="755"/>
      <c r="Q232" s="755"/>
      <c r="R232" s="790"/>
      <c r="S232" s="755"/>
    </row>
    <row r="233" spans="3:19">
      <c r="C233" s="755"/>
      <c r="D233" s="755"/>
      <c r="E233" s="755"/>
      <c r="F233" s="755"/>
      <c r="G233" s="755"/>
      <c r="H233" s="755"/>
      <c r="I233" s="755"/>
      <c r="J233" s="755"/>
      <c r="K233" s="755"/>
      <c r="L233" s="755"/>
      <c r="M233" s="755"/>
      <c r="N233" s="755"/>
      <c r="O233" s="755"/>
      <c r="P233" s="755"/>
      <c r="Q233" s="755"/>
      <c r="R233" s="790"/>
      <c r="S233" s="755"/>
    </row>
    <row r="234" spans="3:19">
      <c r="C234" s="755"/>
      <c r="D234" s="755"/>
      <c r="E234" s="755"/>
      <c r="F234" s="755"/>
      <c r="G234" s="755"/>
      <c r="H234" s="755"/>
      <c r="I234" s="755"/>
      <c r="J234" s="755"/>
      <c r="K234" s="755"/>
      <c r="L234" s="755"/>
      <c r="M234" s="755"/>
      <c r="N234" s="755"/>
      <c r="O234" s="755"/>
      <c r="P234" s="755"/>
      <c r="Q234" s="755"/>
      <c r="R234" s="790"/>
      <c r="S234" s="755"/>
    </row>
    <row r="235" spans="3:19">
      <c r="C235" s="755"/>
      <c r="D235" s="755"/>
      <c r="E235" s="755"/>
      <c r="F235" s="755"/>
      <c r="G235" s="755"/>
      <c r="H235" s="755"/>
      <c r="I235" s="755"/>
      <c r="J235" s="755"/>
      <c r="K235" s="755"/>
      <c r="L235" s="755"/>
      <c r="M235" s="755"/>
      <c r="N235" s="755"/>
      <c r="O235" s="755"/>
      <c r="P235" s="755"/>
      <c r="Q235" s="755"/>
      <c r="R235" s="790"/>
      <c r="S235" s="755"/>
    </row>
    <row r="236" spans="3:19">
      <c r="C236" s="755"/>
      <c r="D236" s="755"/>
      <c r="E236" s="755"/>
      <c r="F236" s="755"/>
      <c r="G236" s="755"/>
      <c r="H236" s="755"/>
      <c r="I236" s="755"/>
      <c r="J236" s="755"/>
      <c r="K236" s="755"/>
      <c r="L236" s="755"/>
      <c r="M236" s="755"/>
      <c r="N236" s="755"/>
      <c r="O236" s="755"/>
      <c r="P236" s="755"/>
      <c r="Q236" s="755"/>
      <c r="R236" s="790"/>
      <c r="S236" s="755"/>
    </row>
    <row r="237" spans="3:19">
      <c r="C237" s="755"/>
      <c r="D237" s="755"/>
      <c r="E237" s="755"/>
      <c r="F237" s="755"/>
      <c r="G237" s="755"/>
      <c r="H237" s="755"/>
      <c r="I237" s="755"/>
      <c r="J237" s="755"/>
      <c r="K237" s="755"/>
      <c r="L237" s="755"/>
      <c r="M237" s="755"/>
      <c r="N237" s="755"/>
      <c r="O237" s="755"/>
      <c r="P237" s="755"/>
      <c r="Q237" s="755"/>
      <c r="R237" s="790"/>
      <c r="S237" s="755"/>
    </row>
    <row r="238" spans="3:19">
      <c r="C238" s="755"/>
      <c r="D238" s="755"/>
      <c r="E238" s="755"/>
      <c r="F238" s="755"/>
      <c r="G238" s="755"/>
      <c r="H238" s="755"/>
      <c r="I238" s="755"/>
      <c r="J238" s="755"/>
      <c r="K238" s="755"/>
      <c r="L238" s="755"/>
      <c r="M238" s="755"/>
      <c r="N238" s="755"/>
      <c r="O238" s="755"/>
      <c r="P238" s="755"/>
      <c r="Q238" s="755"/>
      <c r="R238" s="790"/>
      <c r="S238" s="755"/>
    </row>
    <row r="239" spans="3:19">
      <c r="C239" s="755"/>
      <c r="D239" s="755"/>
      <c r="E239" s="755"/>
      <c r="F239" s="755"/>
      <c r="G239" s="755"/>
      <c r="H239" s="755"/>
      <c r="I239" s="755"/>
      <c r="J239" s="755"/>
      <c r="K239" s="755"/>
      <c r="L239" s="755"/>
      <c r="M239" s="755"/>
      <c r="N239" s="755"/>
      <c r="O239" s="755"/>
      <c r="P239" s="755"/>
      <c r="Q239" s="755"/>
      <c r="R239" s="790"/>
      <c r="S239" s="755"/>
    </row>
    <row r="240" spans="3:19">
      <c r="C240" s="755"/>
      <c r="D240" s="755"/>
      <c r="E240" s="755"/>
      <c r="F240" s="755"/>
      <c r="G240" s="755"/>
      <c r="H240" s="755"/>
      <c r="I240" s="755"/>
      <c r="J240" s="755"/>
      <c r="K240" s="755"/>
      <c r="L240" s="755"/>
      <c r="M240" s="755"/>
      <c r="N240" s="755"/>
      <c r="O240" s="755"/>
      <c r="P240" s="755"/>
      <c r="Q240" s="755"/>
      <c r="R240" s="790"/>
      <c r="S240" s="755"/>
    </row>
    <row r="241" spans="3:19">
      <c r="C241" s="755"/>
      <c r="D241" s="755"/>
      <c r="E241" s="755"/>
      <c r="F241" s="755"/>
      <c r="G241" s="755"/>
      <c r="H241" s="755"/>
      <c r="I241" s="755"/>
      <c r="J241" s="755"/>
      <c r="K241" s="755"/>
      <c r="L241" s="755"/>
      <c r="M241" s="755"/>
      <c r="N241" s="755"/>
      <c r="O241" s="755"/>
      <c r="P241" s="755"/>
      <c r="Q241" s="755"/>
      <c r="R241" s="790"/>
      <c r="S241" s="755"/>
    </row>
    <row r="242" spans="3:19">
      <c r="C242" s="755"/>
      <c r="D242" s="755"/>
      <c r="E242" s="755"/>
      <c r="F242" s="755"/>
      <c r="G242" s="755"/>
      <c r="H242" s="755"/>
      <c r="I242" s="755"/>
      <c r="J242" s="755"/>
      <c r="K242" s="755"/>
      <c r="L242" s="755"/>
      <c r="M242" s="755"/>
      <c r="N242" s="755"/>
      <c r="O242" s="755"/>
      <c r="P242" s="755"/>
      <c r="Q242" s="755"/>
      <c r="R242" s="790"/>
      <c r="S242" s="755"/>
    </row>
    <row r="243" spans="3:19">
      <c r="C243" s="755"/>
      <c r="D243" s="755"/>
      <c r="E243" s="755"/>
      <c r="F243" s="755"/>
      <c r="G243" s="755"/>
      <c r="H243" s="755"/>
      <c r="I243" s="755"/>
      <c r="J243" s="755"/>
      <c r="K243" s="755"/>
      <c r="L243" s="755"/>
      <c r="M243" s="755"/>
      <c r="N243" s="755"/>
      <c r="O243" s="755"/>
      <c r="P243" s="755"/>
      <c r="Q243" s="755"/>
      <c r="R243" s="790"/>
      <c r="S243" s="755"/>
    </row>
    <row r="244" spans="3:19">
      <c r="C244" s="755"/>
      <c r="D244" s="755"/>
      <c r="E244" s="755"/>
      <c r="F244" s="755"/>
      <c r="G244" s="755"/>
      <c r="H244" s="755"/>
      <c r="I244" s="755"/>
      <c r="J244" s="755"/>
      <c r="K244" s="755"/>
      <c r="L244" s="755"/>
      <c r="M244" s="755"/>
      <c r="N244" s="755"/>
      <c r="O244" s="755"/>
      <c r="P244" s="755"/>
      <c r="Q244" s="755"/>
      <c r="R244" s="790"/>
      <c r="S244" s="755"/>
    </row>
    <row r="245" spans="3:19">
      <c r="C245" s="755"/>
      <c r="D245" s="755"/>
      <c r="E245" s="755"/>
      <c r="F245" s="755"/>
      <c r="G245" s="755"/>
      <c r="H245" s="755"/>
      <c r="I245" s="755"/>
      <c r="J245" s="755"/>
      <c r="K245" s="755"/>
      <c r="L245" s="755"/>
      <c r="M245" s="755"/>
      <c r="N245" s="755"/>
      <c r="O245" s="755"/>
      <c r="P245" s="755"/>
      <c r="Q245" s="755"/>
      <c r="R245" s="790"/>
      <c r="S245" s="755"/>
    </row>
    <row r="246" spans="3:19">
      <c r="C246" s="755"/>
      <c r="D246" s="755"/>
      <c r="E246" s="755"/>
      <c r="F246" s="755"/>
      <c r="G246" s="755"/>
      <c r="H246" s="755"/>
      <c r="I246" s="755"/>
      <c r="J246" s="755"/>
      <c r="K246" s="755"/>
      <c r="L246" s="755"/>
      <c r="M246" s="755"/>
      <c r="N246" s="755"/>
      <c r="O246" s="755"/>
      <c r="P246" s="755"/>
      <c r="Q246" s="755"/>
      <c r="R246" s="790"/>
      <c r="S246" s="755"/>
    </row>
    <row r="247" spans="3:19">
      <c r="C247" s="755"/>
      <c r="D247" s="755"/>
      <c r="E247" s="755"/>
      <c r="F247" s="755"/>
      <c r="G247" s="755"/>
      <c r="H247" s="755"/>
      <c r="I247" s="755"/>
      <c r="J247" s="755"/>
      <c r="K247" s="755"/>
      <c r="L247" s="755"/>
      <c r="M247" s="755"/>
      <c r="N247" s="755"/>
      <c r="O247" s="755"/>
      <c r="P247" s="755"/>
      <c r="Q247" s="755"/>
      <c r="R247" s="790"/>
      <c r="S247" s="755"/>
    </row>
    <row r="248" spans="3:19">
      <c r="C248" s="755"/>
      <c r="D248" s="755"/>
      <c r="E248" s="755"/>
      <c r="F248" s="755"/>
      <c r="G248" s="755"/>
      <c r="H248" s="755"/>
      <c r="I248" s="755"/>
      <c r="J248" s="755"/>
      <c r="K248" s="755"/>
      <c r="L248" s="755"/>
      <c r="M248" s="755"/>
      <c r="N248" s="755"/>
      <c r="O248" s="755"/>
      <c r="P248" s="755"/>
      <c r="Q248" s="755"/>
      <c r="R248" s="790"/>
      <c r="S248" s="755"/>
    </row>
    <row r="249" spans="3:19">
      <c r="C249" s="755"/>
      <c r="D249" s="755"/>
      <c r="E249" s="755"/>
      <c r="F249" s="755"/>
      <c r="G249" s="755"/>
      <c r="H249" s="755"/>
      <c r="I249" s="755"/>
      <c r="J249" s="755"/>
      <c r="K249" s="755"/>
      <c r="L249" s="755"/>
      <c r="M249" s="755"/>
      <c r="N249" s="755"/>
      <c r="O249" s="755"/>
      <c r="P249" s="755"/>
      <c r="Q249" s="755"/>
      <c r="R249" s="790"/>
      <c r="S249" s="755"/>
    </row>
    <row r="250" spans="3:19">
      <c r="C250" s="755"/>
      <c r="D250" s="755"/>
      <c r="E250" s="755"/>
      <c r="F250" s="755"/>
      <c r="G250" s="755"/>
      <c r="H250" s="755"/>
      <c r="I250" s="755"/>
      <c r="J250" s="755"/>
      <c r="K250" s="755"/>
      <c r="L250" s="755"/>
      <c r="M250" s="755"/>
      <c r="N250" s="755"/>
      <c r="O250" s="755"/>
      <c r="P250" s="755"/>
      <c r="Q250" s="755"/>
      <c r="R250" s="790"/>
      <c r="S250" s="755"/>
    </row>
    <row r="251" spans="3:19">
      <c r="C251" s="755"/>
      <c r="D251" s="755"/>
      <c r="E251" s="755"/>
      <c r="F251" s="755"/>
      <c r="G251" s="755"/>
      <c r="H251" s="755"/>
      <c r="I251" s="755"/>
      <c r="J251" s="755"/>
      <c r="K251" s="755"/>
      <c r="L251" s="755"/>
      <c r="M251" s="755"/>
      <c r="N251" s="755"/>
      <c r="O251" s="755"/>
      <c r="P251" s="755"/>
      <c r="Q251" s="755"/>
      <c r="R251" s="790"/>
      <c r="S251" s="755"/>
    </row>
    <row r="252" spans="3:19">
      <c r="C252" s="755"/>
      <c r="D252" s="755"/>
      <c r="E252" s="755"/>
      <c r="F252" s="755"/>
      <c r="G252" s="755"/>
      <c r="H252" s="755"/>
      <c r="I252" s="755"/>
      <c r="J252" s="755"/>
      <c r="K252" s="755"/>
      <c r="L252" s="755"/>
      <c r="M252" s="755"/>
      <c r="N252" s="755"/>
      <c r="O252" s="755"/>
      <c r="P252" s="755"/>
      <c r="Q252" s="755"/>
      <c r="R252" s="790"/>
      <c r="S252" s="755"/>
    </row>
    <row r="253" spans="3:19">
      <c r="C253" s="755"/>
      <c r="D253" s="755"/>
      <c r="E253" s="755"/>
      <c r="F253" s="755"/>
      <c r="G253" s="755"/>
      <c r="H253" s="755"/>
      <c r="I253" s="755"/>
      <c r="J253" s="755"/>
      <c r="K253" s="755"/>
      <c r="L253" s="755"/>
      <c r="M253" s="755"/>
      <c r="N253" s="755"/>
      <c r="O253" s="755"/>
      <c r="P253" s="755"/>
      <c r="Q253" s="755"/>
      <c r="R253" s="790"/>
      <c r="S253" s="755"/>
    </row>
    <row r="254" spans="3:19">
      <c r="C254" s="755"/>
      <c r="D254" s="755"/>
      <c r="E254" s="755"/>
      <c r="F254" s="755"/>
      <c r="G254" s="755"/>
      <c r="H254" s="755"/>
      <c r="I254" s="755"/>
      <c r="J254" s="755"/>
      <c r="K254" s="755"/>
      <c r="L254" s="755"/>
      <c r="M254" s="755"/>
      <c r="N254" s="755"/>
      <c r="O254" s="755"/>
      <c r="P254" s="755"/>
      <c r="Q254" s="755"/>
      <c r="R254" s="790"/>
      <c r="S254" s="755"/>
    </row>
    <row r="255" spans="3:19">
      <c r="C255" s="755"/>
      <c r="D255" s="755"/>
      <c r="E255" s="755"/>
      <c r="F255" s="755"/>
      <c r="G255" s="755"/>
      <c r="H255" s="755"/>
      <c r="I255" s="755"/>
      <c r="J255" s="755"/>
      <c r="K255" s="755"/>
      <c r="L255" s="755"/>
      <c r="M255" s="755"/>
      <c r="N255" s="755"/>
      <c r="O255" s="755"/>
      <c r="P255" s="755"/>
      <c r="Q255" s="755"/>
      <c r="R255" s="790"/>
      <c r="S255" s="755"/>
    </row>
    <row r="256" spans="3:19">
      <c r="C256" s="755"/>
      <c r="D256" s="755"/>
      <c r="E256" s="755"/>
      <c r="F256" s="755"/>
      <c r="G256" s="755"/>
      <c r="H256" s="755"/>
      <c r="I256" s="755"/>
      <c r="J256" s="755"/>
      <c r="K256" s="755"/>
      <c r="L256" s="755"/>
      <c r="M256" s="755"/>
      <c r="N256" s="755"/>
      <c r="O256" s="755"/>
      <c r="P256" s="755"/>
      <c r="Q256" s="755"/>
      <c r="R256" s="790"/>
      <c r="S256" s="755"/>
    </row>
    <row r="257" spans="3:19">
      <c r="C257" s="755"/>
      <c r="D257" s="755"/>
      <c r="E257" s="755"/>
      <c r="F257" s="755"/>
      <c r="G257" s="755"/>
      <c r="H257" s="755"/>
      <c r="I257" s="755"/>
      <c r="J257" s="755"/>
      <c r="K257" s="755"/>
      <c r="L257" s="755"/>
      <c r="M257" s="755"/>
      <c r="N257" s="755"/>
      <c r="O257" s="755"/>
      <c r="P257" s="755"/>
      <c r="Q257" s="755"/>
      <c r="R257" s="790"/>
      <c r="S257" s="755"/>
    </row>
    <row r="258" spans="3:19">
      <c r="C258" s="755"/>
      <c r="D258" s="755"/>
      <c r="E258" s="755"/>
      <c r="F258" s="755"/>
      <c r="G258" s="755"/>
      <c r="H258" s="755"/>
      <c r="I258" s="755"/>
      <c r="J258" s="755"/>
      <c r="K258" s="755"/>
      <c r="L258" s="755"/>
      <c r="M258" s="755"/>
      <c r="N258" s="755"/>
      <c r="O258" s="755"/>
      <c r="P258" s="755"/>
      <c r="Q258" s="755"/>
      <c r="R258" s="790"/>
      <c r="S258" s="755"/>
    </row>
    <row r="259" spans="3:19">
      <c r="C259" s="755"/>
      <c r="D259" s="755"/>
      <c r="E259" s="755"/>
      <c r="F259" s="755"/>
      <c r="G259" s="755"/>
      <c r="H259" s="755"/>
      <c r="I259" s="755"/>
      <c r="J259" s="755"/>
      <c r="K259" s="755"/>
      <c r="L259" s="755"/>
      <c r="M259" s="755"/>
      <c r="N259" s="755"/>
      <c r="O259" s="755"/>
      <c r="P259" s="755"/>
      <c r="Q259" s="755"/>
      <c r="R259" s="790"/>
      <c r="S259" s="755"/>
    </row>
    <row r="260" spans="3:19">
      <c r="C260" s="755"/>
      <c r="D260" s="755"/>
      <c r="E260" s="755"/>
      <c r="F260" s="755"/>
      <c r="G260" s="755"/>
      <c r="H260" s="755"/>
      <c r="I260" s="755"/>
      <c r="J260" s="755"/>
      <c r="K260" s="755"/>
      <c r="L260" s="755"/>
      <c r="M260" s="755"/>
      <c r="N260" s="755"/>
      <c r="O260" s="755"/>
      <c r="P260" s="755"/>
      <c r="Q260" s="755"/>
      <c r="R260" s="790"/>
      <c r="S260" s="755"/>
    </row>
    <row r="261" spans="3:19">
      <c r="C261" s="755"/>
      <c r="D261" s="755"/>
      <c r="E261" s="755"/>
      <c r="F261" s="755"/>
      <c r="G261" s="755"/>
      <c r="H261" s="755"/>
      <c r="I261" s="755"/>
      <c r="J261" s="755"/>
      <c r="K261" s="755"/>
      <c r="L261" s="755"/>
      <c r="M261" s="755"/>
      <c r="N261" s="755"/>
      <c r="O261" s="755"/>
      <c r="P261" s="755"/>
      <c r="Q261" s="755"/>
      <c r="R261" s="790"/>
      <c r="S261" s="755"/>
    </row>
    <row r="262" spans="3:19">
      <c r="C262" s="755"/>
      <c r="D262" s="755"/>
      <c r="E262" s="755"/>
      <c r="F262" s="755"/>
      <c r="G262" s="755"/>
      <c r="H262" s="755"/>
      <c r="I262" s="755"/>
      <c r="J262" s="755"/>
      <c r="K262" s="755"/>
      <c r="L262" s="755"/>
      <c r="M262" s="755"/>
      <c r="N262" s="755"/>
      <c r="O262" s="755"/>
      <c r="P262" s="755"/>
      <c r="Q262" s="755"/>
      <c r="R262" s="790"/>
      <c r="S262" s="755"/>
    </row>
    <row r="263" spans="3:19">
      <c r="C263" s="755"/>
      <c r="D263" s="755"/>
      <c r="E263" s="755"/>
      <c r="F263" s="755"/>
      <c r="G263" s="755"/>
      <c r="H263" s="755"/>
      <c r="I263" s="755"/>
      <c r="J263" s="755"/>
      <c r="K263" s="755"/>
      <c r="L263" s="755"/>
      <c r="M263" s="755"/>
      <c r="N263" s="755"/>
      <c r="O263" s="755"/>
      <c r="P263" s="755"/>
      <c r="Q263" s="755"/>
      <c r="R263" s="790"/>
      <c r="S263" s="755"/>
    </row>
    <row r="264" spans="3:19">
      <c r="C264" s="755"/>
      <c r="D264" s="755"/>
      <c r="E264" s="755"/>
      <c r="F264" s="755"/>
      <c r="G264" s="755"/>
      <c r="H264" s="755"/>
      <c r="I264" s="755"/>
      <c r="J264" s="755"/>
      <c r="K264" s="755"/>
      <c r="L264" s="755"/>
      <c r="M264" s="755"/>
      <c r="N264" s="755"/>
      <c r="O264" s="755"/>
      <c r="P264" s="755"/>
      <c r="Q264" s="755"/>
      <c r="R264" s="790"/>
      <c r="S264" s="755"/>
    </row>
    <row r="265" spans="3:19">
      <c r="C265" s="755"/>
      <c r="D265" s="755"/>
      <c r="E265" s="755"/>
      <c r="F265" s="755"/>
      <c r="G265" s="755"/>
      <c r="H265" s="755"/>
      <c r="I265" s="755"/>
      <c r="J265" s="755"/>
      <c r="K265" s="755"/>
      <c r="L265" s="755"/>
      <c r="M265" s="755"/>
      <c r="N265" s="755"/>
      <c r="O265" s="755"/>
      <c r="P265" s="755"/>
      <c r="Q265" s="755"/>
      <c r="R265" s="790"/>
      <c r="S265" s="755"/>
    </row>
    <row r="266" spans="3:19">
      <c r="C266" s="755"/>
      <c r="D266" s="755"/>
      <c r="E266" s="755"/>
      <c r="F266" s="755"/>
      <c r="G266" s="755"/>
      <c r="H266" s="755"/>
      <c r="I266" s="755"/>
      <c r="J266" s="755"/>
      <c r="K266" s="755"/>
      <c r="L266" s="755"/>
      <c r="M266" s="755"/>
      <c r="N266" s="755"/>
      <c r="O266" s="755"/>
      <c r="P266" s="755"/>
      <c r="Q266" s="755"/>
      <c r="R266" s="790"/>
      <c r="S266" s="755"/>
    </row>
    <row r="267" spans="3:19">
      <c r="C267" s="755"/>
      <c r="D267" s="755"/>
      <c r="E267" s="755"/>
      <c r="F267" s="755"/>
      <c r="G267" s="755"/>
      <c r="H267" s="755"/>
      <c r="I267" s="755"/>
      <c r="J267" s="755"/>
      <c r="K267" s="755"/>
      <c r="L267" s="755"/>
      <c r="M267" s="755"/>
      <c r="N267" s="755"/>
      <c r="O267" s="755"/>
      <c r="P267" s="755"/>
      <c r="Q267" s="755"/>
      <c r="R267" s="790"/>
      <c r="S267" s="755"/>
    </row>
    <row r="268" spans="3:19">
      <c r="C268" s="755"/>
      <c r="D268" s="755"/>
      <c r="E268" s="755"/>
      <c r="F268" s="755"/>
      <c r="G268" s="755"/>
      <c r="H268" s="755"/>
      <c r="I268" s="755"/>
      <c r="J268" s="755"/>
      <c r="K268" s="755"/>
      <c r="L268" s="755"/>
      <c r="M268" s="755"/>
      <c r="N268" s="755"/>
      <c r="O268" s="755"/>
      <c r="P268" s="755"/>
      <c r="Q268" s="755"/>
      <c r="R268" s="790"/>
      <c r="S268" s="755"/>
    </row>
    <row r="269" spans="3:19">
      <c r="C269" s="755"/>
      <c r="D269" s="755"/>
      <c r="E269" s="755"/>
      <c r="F269" s="755"/>
      <c r="G269" s="755"/>
      <c r="H269" s="755"/>
      <c r="I269" s="755"/>
      <c r="J269" s="755"/>
      <c r="K269" s="755"/>
      <c r="L269" s="755"/>
      <c r="M269" s="755"/>
      <c r="N269" s="755"/>
      <c r="O269" s="755"/>
      <c r="P269" s="755"/>
      <c r="Q269" s="755"/>
      <c r="R269" s="790"/>
      <c r="S269" s="755"/>
    </row>
    <row r="270" spans="3:19">
      <c r="C270" s="755"/>
      <c r="D270" s="755"/>
      <c r="E270" s="755"/>
      <c r="F270" s="755"/>
      <c r="G270" s="755"/>
      <c r="H270" s="755"/>
      <c r="I270" s="755"/>
      <c r="J270" s="755"/>
      <c r="K270" s="755"/>
      <c r="L270" s="755"/>
      <c r="M270" s="755"/>
      <c r="N270" s="755"/>
      <c r="O270" s="755"/>
      <c r="P270" s="755"/>
      <c r="Q270" s="755"/>
      <c r="R270" s="790"/>
      <c r="S270" s="755"/>
    </row>
    <row r="271" spans="3:19">
      <c r="C271" s="755"/>
      <c r="D271" s="755"/>
      <c r="E271" s="755"/>
      <c r="F271" s="755"/>
      <c r="G271" s="755"/>
      <c r="H271" s="755"/>
      <c r="I271" s="755"/>
      <c r="J271" s="755"/>
      <c r="K271" s="755"/>
      <c r="L271" s="755"/>
      <c r="M271" s="755"/>
      <c r="N271" s="755"/>
      <c r="O271" s="755"/>
      <c r="P271" s="755"/>
      <c r="Q271" s="755"/>
      <c r="R271" s="790"/>
      <c r="S271" s="755"/>
    </row>
    <row r="272" spans="3:19">
      <c r="C272" s="755"/>
      <c r="D272" s="755"/>
      <c r="E272" s="755"/>
      <c r="F272" s="755"/>
      <c r="G272" s="755"/>
      <c r="H272" s="755"/>
      <c r="I272" s="755"/>
      <c r="J272" s="755"/>
      <c r="K272" s="755"/>
      <c r="L272" s="755"/>
      <c r="M272" s="755"/>
      <c r="N272" s="755"/>
      <c r="O272" s="755"/>
      <c r="P272" s="755"/>
      <c r="Q272" s="755"/>
      <c r="R272" s="790"/>
      <c r="S272" s="755"/>
    </row>
    <row r="273" spans="3:19">
      <c r="C273" s="755"/>
      <c r="D273" s="755"/>
      <c r="E273" s="755"/>
      <c r="F273" s="755"/>
      <c r="G273" s="755"/>
      <c r="H273" s="755"/>
      <c r="I273" s="755"/>
      <c r="J273" s="755"/>
      <c r="K273" s="755"/>
      <c r="L273" s="755"/>
      <c r="M273" s="755"/>
      <c r="N273" s="755"/>
      <c r="O273" s="755"/>
      <c r="P273" s="755"/>
      <c r="Q273" s="755"/>
      <c r="R273" s="790"/>
      <c r="S273" s="755"/>
    </row>
    <row r="274" spans="3:19">
      <c r="C274" s="755"/>
      <c r="D274" s="755"/>
      <c r="E274" s="755"/>
      <c r="F274" s="755"/>
      <c r="G274" s="755"/>
      <c r="H274" s="755"/>
      <c r="I274" s="755"/>
      <c r="J274" s="755"/>
      <c r="K274" s="755"/>
      <c r="L274" s="755"/>
      <c r="M274" s="755"/>
      <c r="N274" s="755"/>
      <c r="O274" s="755"/>
      <c r="P274" s="755"/>
      <c r="Q274" s="755"/>
      <c r="R274" s="790"/>
      <c r="S274" s="755"/>
    </row>
    <row r="275" spans="3:19">
      <c r="C275" s="755"/>
      <c r="D275" s="755"/>
      <c r="E275" s="755"/>
      <c r="F275" s="755"/>
      <c r="G275" s="755"/>
      <c r="H275" s="755"/>
      <c r="I275" s="755"/>
      <c r="J275" s="755"/>
      <c r="K275" s="755"/>
      <c r="L275" s="755"/>
      <c r="M275" s="755"/>
      <c r="N275" s="755"/>
      <c r="O275" s="755"/>
      <c r="P275" s="755"/>
      <c r="Q275" s="755"/>
      <c r="R275" s="790"/>
      <c r="S275" s="755"/>
    </row>
    <row r="276" spans="3:19">
      <c r="C276" s="755"/>
      <c r="D276" s="755"/>
      <c r="E276" s="755"/>
      <c r="F276" s="755"/>
      <c r="G276" s="755"/>
      <c r="H276" s="755"/>
      <c r="I276" s="755"/>
      <c r="J276" s="755"/>
      <c r="K276" s="755"/>
      <c r="L276" s="755"/>
      <c r="M276" s="755"/>
      <c r="N276" s="755"/>
      <c r="O276" s="755"/>
      <c r="P276" s="755"/>
      <c r="Q276" s="755"/>
      <c r="R276" s="790"/>
      <c r="S276" s="755"/>
    </row>
    <row r="277" spans="3:19">
      <c r="C277" s="755"/>
      <c r="D277" s="755"/>
      <c r="E277" s="755"/>
      <c r="F277" s="755"/>
      <c r="G277" s="755"/>
      <c r="H277" s="755"/>
      <c r="I277" s="755"/>
      <c r="J277" s="755"/>
      <c r="K277" s="755"/>
      <c r="L277" s="755"/>
      <c r="M277" s="755"/>
      <c r="N277" s="755"/>
      <c r="O277" s="755"/>
      <c r="P277" s="755"/>
      <c r="Q277" s="755"/>
      <c r="R277" s="790"/>
      <c r="S277" s="755"/>
    </row>
    <row r="278" spans="3:19">
      <c r="C278" s="755"/>
      <c r="D278" s="755"/>
      <c r="E278" s="755"/>
      <c r="F278" s="755"/>
      <c r="G278" s="755"/>
      <c r="H278" s="755"/>
      <c r="I278" s="755"/>
      <c r="J278" s="755"/>
      <c r="K278" s="755"/>
      <c r="L278" s="755"/>
      <c r="M278" s="755"/>
      <c r="N278" s="755"/>
      <c r="O278" s="755"/>
      <c r="P278" s="755"/>
      <c r="Q278" s="755"/>
      <c r="R278" s="790"/>
      <c r="S278" s="755"/>
    </row>
    <row r="279" spans="3:19">
      <c r="C279" s="755"/>
      <c r="D279" s="755"/>
      <c r="E279" s="755"/>
      <c r="F279" s="755"/>
      <c r="G279" s="755"/>
      <c r="H279" s="755"/>
      <c r="I279" s="755"/>
      <c r="J279" s="755"/>
      <c r="K279" s="755"/>
      <c r="L279" s="755"/>
      <c r="M279" s="755"/>
      <c r="N279" s="755"/>
      <c r="O279" s="755"/>
      <c r="P279" s="755"/>
      <c r="Q279" s="755"/>
      <c r="R279" s="790"/>
      <c r="S279" s="755"/>
    </row>
    <row r="280" spans="3:19">
      <c r="C280" s="755"/>
      <c r="D280" s="755"/>
      <c r="E280" s="755"/>
      <c r="F280" s="755"/>
      <c r="G280" s="755"/>
      <c r="H280" s="755"/>
      <c r="I280" s="755"/>
      <c r="J280" s="755"/>
      <c r="K280" s="755"/>
      <c r="L280" s="755"/>
      <c r="M280" s="755"/>
      <c r="N280" s="755"/>
      <c r="O280" s="755"/>
      <c r="P280" s="755"/>
      <c r="Q280" s="755"/>
      <c r="R280" s="790"/>
      <c r="S280" s="755"/>
    </row>
    <row r="281" spans="3:19">
      <c r="C281" s="755"/>
      <c r="D281" s="755"/>
      <c r="E281" s="755"/>
      <c r="F281" s="755"/>
      <c r="G281" s="755"/>
      <c r="H281" s="755"/>
      <c r="I281" s="755"/>
      <c r="J281" s="755"/>
      <c r="K281" s="755"/>
      <c r="L281" s="755"/>
      <c r="M281" s="755"/>
      <c r="N281" s="755"/>
      <c r="O281" s="755"/>
      <c r="P281" s="755"/>
      <c r="Q281" s="755"/>
      <c r="R281" s="790"/>
      <c r="S281" s="755"/>
    </row>
    <row r="282" spans="3:19">
      <c r="C282" s="755"/>
      <c r="D282" s="755"/>
      <c r="E282" s="755"/>
      <c r="F282" s="755"/>
      <c r="G282" s="755"/>
      <c r="H282" s="755"/>
      <c r="I282" s="755"/>
      <c r="J282" s="755"/>
      <c r="K282" s="755"/>
      <c r="L282" s="755"/>
      <c r="M282" s="755"/>
      <c r="N282" s="755"/>
      <c r="O282" s="755"/>
      <c r="P282" s="755"/>
      <c r="Q282" s="755"/>
      <c r="R282" s="790"/>
      <c r="S282" s="755"/>
    </row>
    <row r="283" spans="3:19">
      <c r="C283" s="755"/>
      <c r="D283" s="755"/>
      <c r="E283" s="755"/>
      <c r="F283" s="755"/>
      <c r="G283" s="755"/>
      <c r="H283" s="755"/>
      <c r="I283" s="755"/>
      <c r="J283" s="755"/>
      <c r="K283" s="755"/>
      <c r="L283" s="755"/>
      <c r="M283" s="755"/>
      <c r="N283" s="755"/>
      <c r="O283" s="755"/>
      <c r="P283" s="755"/>
      <c r="Q283" s="755"/>
      <c r="R283" s="790"/>
      <c r="S283" s="755"/>
    </row>
    <row r="284" spans="3:19">
      <c r="C284" s="755"/>
      <c r="D284" s="755"/>
      <c r="E284" s="755"/>
      <c r="F284" s="755"/>
      <c r="G284" s="755"/>
      <c r="H284" s="755"/>
      <c r="I284" s="755"/>
      <c r="J284" s="755"/>
      <c r="K284" s="755"/>
      <c r="L284" s="755"/>
      <c r="M284" s="755"/>
      <c r="N284" s="755"/>
      <c r="O284" s="755"/>
      <c r="P284" s="755"/>
      <c r="Q284" s="755"/>
      <c r="R284" s="790"/>
      <c r="S284" s="755"/>
    </row>
    <row r="285" spans="3:19">
      <c r="C285" s="755"/>
      <c r="D285" s="755"/>
      <c r="E285" s="755"/>
      <c r="F285" s="755"/>
      <c r="G285" s="755"/>
      <c r="H285" s="755"/>
      <c r="I285" s="755"/>
      <c r="J285" s="755"/>
      <c r="K285" s="755"/>
      <c r="L285" s="755"/>
      <c r="M285" s="755"/>
      <c r="N285" s="755"/>
      <c r="O285" s="755"/>
      <c r="P285" s="755"/>
      <c r="Q285" s="755"/>
      <c r="R285" s="790"/>
      <c r="S285" s="755"/>
    </row>
    <row r="286" spans="3:19">
      <c r="C286" s="755"/>
      <c r="D286" s="755"/>
      <c r="E286" s="755"/>
      <c r="F286" s="755"/>
      <c r="G286" s="755"/>
      <c r="H286" s="755"/>
      <c r="I286" s="755"/>
      <c r="J286" s="755"/>
      <c r="K286" s="755"/>
      <c r="L286" s="755"/>
      <c r="M286" s="755"/>
      <c r="N286" s="755"/>
      <c r="O286" s="755"/>
      <c r="P286" s="755"/>
      <c r="Q286" s="755"/>
      <c r="R286" s="790"/>
      <c r="S286" s="755"/>
    </row>
    <row r="287" spans="3:19">
      <c r="C287" s="755"/>
      <c r="D287" s="755"/>
      <c r="E287" s="755"/>
      <c r="F287" s="755"/>
      <c r="G287" s="755"/>
      <c r="H287" s="755"/>
      <c r="I287" s="755"/>
      <c r="J287" s="755"/>
      <c r="K287" s="755"/>
      <c r="L287" s="755"/>
      <c r="M287" s="755"/>
      <c r="N287" s="755"/>
      <c r="O287" s="755"/>
      <c r="P287" s="755"/>
      <c r="Q287" s="755"/>
      <c r="R287" s="790"/>
      <c r="S287" s="755"/>
    </row>
    <row r="288" spans="3:19">
      <c r="C288" s="755"/>
      <c r="D288" s="755"/>
      <c r="E288" s="755"/>
      <c r="F288" s="755"/>
      <c r="G288" s="755"/>
      <c r="H288" s="755"/>
      <c r="I288" s="755"/>
      <c r="J288" s="755"/>
      <c r="K288" s="755"/>
      <c r="L288" s="755"/>
      <c r="M288" s="755"/>
      <c r="N288" s="755"/>
      <c r="O288" s="755"/>
      <c r="P288" s="755"/>
      <c r="Q288" s="755"/>
      <c r="R288" s="790"/>
      <c r="S288" s="755"/>
    </row>
    <row r="289" spans="3:19">
      <c r="C289" s="755"/>
      <c r="D289" s="755"/>
      <c r="E289" s="755"/>
      <c r="F289" s="755"/>
      <c r="G289" s="755"/>
      <c r="H289" s="755"/>
      <c r="I289" s="755"/>
      <c r="J289" s="755"/>
      <c r="K289" s="755"/>
      <c r="L289" s="755"/>
      <c r="M289" s="755"/>
      <c r="N289" s="755"/>
      <c r="O289" s="755"/>
      <c r="P289" s="755"/>
      <c r="Q289" s="755"/>
      <c r="R289" s="790"/>
      <c r="S289" s="755"/>
    </row>
    <row r="290" spans="3:19">
      <c r="C290" s="755"/>
      <c r="D290" s="755"/>
      <c r="E290" s="755"/>
      <c r="F290" s="755"/>
      <c r="G290" s="755"/>
      <c r="H290" s="755"/>
      <c r="I290" s="755"/>
      <c r="J290" s="755"/>
      <c r="K290" s="755"/>
      <c r="L290" s="755"/>
      <c r="M290" s="755"/>
      <c r="N290" s="755"/>
      <c r="O290" s="755"/>
      <c r="P290" s="755"/>
      <c r="Q290" s="755"/>
      <c r="R290" s="790"/>
      <c r="S290" s="755"/>
    </row>
    <row r="291" spans="3:19">
      <c r="C291" s="755"/>
      <c r="D291" s="755"/>
      <c r="E291" s="755"/>
      <c r="F291" s="755"/>
      <c r="G291" s="755"/>
      <c r="H291" s="755"/>
      <c r="I291" s="755"/>
      <c r="J291" s="755"/>
      <c r="K291" s="755"/>
      <c r="L291" s="755"/>
      <c r="M291" s="755"/>
      <c r="N291" s="755"/>
      <c r="O291" s="755"/>
      <c r="P291" s="755"/>
      <c r="Q291" s="755"/>
      <c r="R291" s="790"/>
      <c r="S291" s="755"/>
    </row>
    <row r="292" spans="3:19">
      <c r="C292" s="755"/>
      <c r="D292" s="755"/>
      <c r="E292" s="755"/>
      <c r="F292" s="755"/>
      <c r="G292" s="755"/>
      <c r="H292" s="755"/>
      <c r="I292" s="755"/>
      <c r="J292" s="755"/>
      <c r="K292" s="755"/>
      <c r="L292" s="755"/>
      <c r="M292" s="755"/>
      <c r="N292" s="755"/>
      <c r="O292" s="755"/>
      <c r="P292" s="755"/>
      <c r="Q292" s="755"/>
      <c r="R292" s="790"/>
      <c r="S292" s="755"/>
    </row>
    <row r="293" spans="3:19">
      <c r="C293" s="755"/>
      <c r="D293" s="755"/>
      <c r="E293" s="755"/>
      <c r="F293" s="755"/>
      <c r="G293" s="755"/>
      <c r="H293" s="755"/>
      <c r="I293" s="755"/>
      <c r="J293" s="755"/>
      <c r="K293" s="755"/>
      <c r="L293" s="755"/>
      <c r="M293" s="755"/>
      <c r="N293" s="755"/>
      <c r="O293" s="755"/>
      <c r="P293" s="755"/>
      <c r="Q293" s="755"/>
      <c r="R293" s="790"/>
      <c r="S293" s="755"/>
    </row>
    <row r="294" spans="3:19">
      <c r="C294" s="755"/>
      <c r="D294" s="755"/>
      <c r="E294" s="755"/>
      <c r="F294" s="755"/>
      <c r="G294" s="755"/>
      <c r="H294" s="755"/>
      <c r="I294" s="755"/>
      <c r="J294" s="755"/>
      <c r="K294" s="755"/>
      <c r="L294" s="755"/>
      <c r="M294" s="755"/>
      <c r="N294" s="755"/>
      <c r="O294" s="755"/>
      <c r="P294" s="755"/>
      <c r="Q294" s="755"/>
      <c r="R294" s="790"/>
      <c r="S294" s="755"/>
    </row>
    <row r="295" spans="3:19">
      <c r="C295" s="755"/>
      <c r="D295" s="755"/>
      <c r="E295" s="755"/>
      <c r="F295" s="755"/>
      <c r="G295" s="755"/>
      <c r="H295" s="755"/>
      <c r="I295" s="755"/>
      <c r="J295" s="755"/>
      <c r="K295" s="755"/>
      <c r="L295" s="755"/>
      <c r="M295" s="755"/>
      <c r="N295" s="755"/>
      <c r="O295" s="755"/>
      <c r="P295" s="755"/>
      <c r="Q295" s="755"/>
      <c r="R295" s="790"/>
      <c r="S295" s="755"/>
    </row>
    <row r="296" spans="3:19">
      <c r="C296" s="755"/>
      <c r="D296" s="755"/>
      <c r="E296" s="755"/>
      <c r="F296" s="755"/>
      <c r="G296" s="755"/>
      <c r="H296" s="755"/>
      <c r="I296" s="755"/>
      <c r="J296" s="755"/>
      <c r="K296" s="755"/>
      <c r="L296" s="755"/>
      <c r="M296" s="755"/>
      <c r="N296" s="755"/>
      <c r="O296" s="755"/>
      <c r="P296" s="755"/>
      <c r="Q296" s="755"/>
      <c r="R296" s="790"/>
      <c r="S296" s="755"/>
    </row>
    <row r="297" spans="3:19">
      <c r="C297" s="755"/>
      <c r="D297" s="755"/>
      <c r="E297" s="755"/>
      <c r="F297" s="755"/>
      <c r="G297" s="755"/>
      <c r="H297" s="755"/>
      <c r="I297" s="755"/>
      <c r="J297" s="755"/>
      <c r="K297" s="755"/>
      <c r="L297" s="755"/>
      <c r="M297" s="755"/>
      <c r="N297" s="755"/>
      <c r="O297" s="755"/>
      <c r="P297" s="755"/>
      <c r="Q297" s="755"/>
      <c r="R297" s="790"/>
      <c r="S297" s="755"/>
    </row>
    <row r="298" spans="3:19">
      <c r="C298" s="755"/>
      <c r="D298" s="755"/>
      <c r="E298" s="755"/>
      <c r="F298" s="755"/>
      <c r="G298" s="755"/>
      <c r="H298" s="755"/>
      <c r="I298" s="755"/>
      <c r="J298" s="755"/>
      <c r="K298" s="755"/>
      <c r="L298" s="755"/>
      <c r="M298" s="755"/>
      <c r="N298" s="755"/>
      <c r="O298" s="755"/>
      <c r="P298" s="755"/>
      <c r="Q298" s="755"/>
      <c r="R298" s="790"/>
      <c r="S298" s="755"/>
    </row>
    <row r="299" spans="3:19">
      <c r="C299" s="755"/>
      <c r="D299" s="755"/>
      <c r="E299" s="755"/>
      <c r="F299" s="755"/>
      <c r="G299" s="755"/>
      <c r="H299" s="755"/>
      <c r="I299" s="755"/>
      <c r="J299" s="755"/>
      <c r="K299" s="755"/>
      <c r="L299" s="755"/>
      <c r="M299" s="755"/>
      <c r="N299" s="755"/>
      <c r="O299" s="755"/>
      <c r="P299" s="755"/>
      <c r="Q299" s="755"/>
      <c r="R299" s="790"/>
      <c r="S299" s="755"/>
    </row>
    <row r="300" spans="3:19">
      <c r="C300" s="755"/>
      <c r="D300" s="755"/>
      <c r="E300" s="755"/>
      <c r="F300" s="755"/>
      <c r="G300" s="755"/>
      <c r="H300" s="755"/>
      <c r="I300" s="755"/>
      <c r="J300" s="755"/>
      <c r="K300" s="755"/>
      <c r="L300" s="755"/>
      <c r="M300" s="755"/>
      <c r="N300" s="755"/>
      <c r="O300" s="755"/>
      <c r="P300" s="755"/>
      <c r="Q300" s="755"/>
      <c r="R300" s="790"/>
      <c r="S300" s="755"/>
    </row>
    <row r="301" spans="3:19">
      <c r="C301" s="755"/>
      <c r="D301" s="755"/>
      <c r="E301" s="755"/>
      <c r="F301" s="755"/>
      <c r="G301" s="755"/>
      <c r="H301" s="755"/>
      <c r="I301" s="755"/>
      <c r="J301" s="755"/>
      <c r="K301" s="755"/>
      <c r="L301" s="755"/>
      <c r="M301" s="755"/>
      <c r="N301" s="755"/>
      <c r="O301" s="755"/>
      <c r="P301" s="755"/>
      <c r="Q301" s="755"/>
      <c r="R301" s="790"/>
      <c r="S301" s="755"/>
    </row>
    <row r="302" spans="3:19">
      <c r="C302" s="755"/>
      <c r="D302" s="755"/>
      <c r="E302" s="755"/>
      <c r="F302" s="755"/>
      <c r="G302" s="755"/>
      <c r="H302" s="755"/>
      <c r="I302" s="755"/>
      <c r="J302" s="755"/>
      <c r="K302" s="755"/>
      <c r="L302" s="755"/>
      <c r="M302" s="755"/>
      <c r="N302" s="755"/>
      <c r="O302" s="755"/>
      <c r="P302" s="755"/>
      <c r="Q302" s="755"/>
      <c r="R302" s="790"/>
      <c r="S302" s="755"/>
    </row>
    <row r="303" spans="3:19">
      <c r="C303" s="755"/>
      <c r="D303" s="755"/>
      <c r="E303" s="755"/>
      <c r="F303" s="755"/>
      <c r="G303" s="755"/>
      <c r="H303" s="755"/>
      <c r="I303" s="755"/>
      <c r="J303" s="755"/>
      <c r="K303" s="755"/>
      <c r="L303" s="755"/>
      <c r="M303" s="755"/>
      <c r="N303" s="755"/>
      <c r="O303" s="755"/>
      <c r="P303" s="755"/>
      <c r="Q303" s="755"/>
      <c r="R303" s="790"/>
      <c r="S303" s="755"/>
    </row>
    <row r="304" spans="3:19">
      <c r="C304" s="755"/>
      <c r="D304" s="755"/>
      <c r="E304" s="755"/>
      <c r="F304" s="755"/>
      <c r="G304" s="755"/>
      <c r="H304" s="755"/>
      <c r="I304" s="755"/>
      <c r="J304" s="755"/>
      <c r="K304" s="755"/>
      <c r="L304" s="755"/>
      <c r="M304" s="755"/>
      <c r="N304" s="755"/>
      <c r="O304" s="755"/>
      <c r="P304" s="755"/>
      <c r="Q304" s="755"/>
      <c r="R304" s="790"/>
      <c r="S304" s="755"/>
    </row>
    <row r="305" spans="3:19">
      <c r="C305" s="755"/>
      <c r="D305" s="755"/>
      <c r="E305" s="755"/>
      <c r="F305" s="755"/>
      <c r="G305" s="755"/>
      <c r="H305" s="755"/>
      <c r="I305" s="755"/>
      <c r="J305" s="755"/>
      <c r="K305" s="755"/>
      <c r="L305" s="755"/>
      <c r="M305" s="755"/>
      <c r="N305" s="755"/>
      <c r="O305" s="755"/>
      <c r="P305" s="755"/>
      <c r="Q305" s="755"/>
      <c r="R305" s="790"/>
      <c r="S305" s="755"/>
    </row>
    <row r="306" spans="3:19">
      <c r="C306" s="755"/>
      <c r="D306" s="755"/>
      <c r="E306" s="755"/>
      <c r="F306" s="755"/>
      <c r="G306" s="755"/>
      <c r="H306" s="755"/>
      <c r="I306" s="755"/>
      <c r="J306" s="755"/>
      <c r="K306" s="755"/>
      <c r="L306" s="755"/>
      <c r="M306" s="755"/>
      <c r="N306" s="755"/>
      <c r="O306" s="755"/>
      <c r="P306" s="755"/>
      <c r="Q306" s="755"/>
      <c r="R306" s="790"/>
      <c r="S306" s="755"/>
    </row>
    <row r="307" spans="3:19">
      <c r="C307" s="755"/>
      <c r="D307" s="755"/>
      <c r="E307" s="755"/>
      <c r="F307" s="755"/>
      <c r="G307" s="755"/>
      <c r="H307" s="755"/>
      <c r="I307" s="755"/>
      <c r="J307" s="755"/>
      <c r="K307" s="755"/>
      <c r="L307" s="755"/>
      <c r="M307" s="755"/>
      <c r="N307" s="755"/>
      <c r="O307" s="755"/>
      <c r="P307" s="755"/>
      <c r="Q307" s="755"/>
      <c r="R307" s="790"/>
      <c r="S307" s="755"/>
    </row>
    <row r="308" spans="3:19">
      <c r="C308" s="755"/>
      <c r="D308" s="755"/>
      <c r="E308" s="755"/>
      <c r="F308" s="755"/>
      <c r="G308" s="755"/>
      <c r="H308" s="755"/>
      <c r="I308" s="755"/>
      <c r="J308" s="755"/>
      <c r="K308" s="755"/>
      <c r="L308" s="755"/>
      <c r="M308" s="755"/>
      <c r="N308" s="755"/>
      <c r="O308" s="755"/>
      <c r="P308" s="755"/>
      <c r="Q308" s="755"/>
      <c r="R308" s="790"/>
      <c r="S308" s="755"/>
    </row>
    <row r="309" spans="3:19">
      <c r="C309" s="755"/>
      <c r="D309" s="755"/>
      <c r="E309" s="755"/>
      <c r="F309" s="755"/>
      <c r="G309" s="755"/>
      <c r="H309" s="755"/>
      <c r="I309" s="755"/>
      <c r="J309" s="755"/>
      <c r="K309" s="755"/>
      <c r="L309" s="755"/>
      <c r="M309" s="755"/>
      <c r="N309" s="755"/>
      <c r="O309" s="755"/>
      <c r="P309" s="755"/>
      <c r="Q309" s="755"/>
      <c r="R309" s="790"/>
      <c r="S309" s="755"/>
    </row>
    <row r="310" spans="3:19">
      <c r="C310" s="755"/>
      <c r="D310" s="755"/>
      <c r="E310" s="755"/>
      <c r="F310" s="755"/>
      <c r="G310" s="755"/>
      <c r="H310" s="755"/>
      <c r="I310" s="755"/>
      <c r="J310" s="755"/>
      <c r="K310" s="755"/>
      <c r="L310" s="755"/>
      <c r="M310" s="755"/>
      <c r="N310" s="755"/>
      <c r="O310" s="755"/>
      <c r="P310" s="755"/>
      <c r="Q310" s="755"/>
      <c r="R310" s="790"/>
      <c r="S310" s="755"/>
    </row>
    <row r="311" spans="3:19">
      <c r="C311" s="755"/>
      <c r="D311" s="755"/>
      <c r="E311" s="755"/>
      <c r="F311" s="755"/>
      <c r="G311" s="755"/>
      <c r="H311" s="755"/>
      <c r="I311" s="755"/>
      <c r="J311" s="755"/>
      <c r="K311" s="755"/>
      <c r="L311" s="755"/>
      <c r="M311" s="755"/>
      <c r="N311" s="755"/>
      <c r="O311" s="755"/>
      <c r="P311" s="755"/>
      <c r="Q311" s="755"/>
      <c r="R311" s="790"/>
      <c r="S311" s="755"/>
    </row>
    <row r="312" spans="3:19">
      <c r="C312" s="755"/>
      <c r="D312" s="755"/>
      <c r="E312" s="755"/>
      <c r="F312" s="755"/>
      <c r="G312" s="755"/>
      <c r="H312" s="755"/>
      <c r="I312" s="755"/>
      <c r="J312" s="755"/>
      <c r="K312" s="755"/>
      <c r="L312" s="755"/>
      <c r="M312" s="755"/>
      <c r="N312" s="755"/>
      <c r="O312" s="755"/>
      <c r="P312" s="755"/>
      <c r="Q312" s="755"/>
      <c r="R312" s="790"/>
      <c r="S312" s="755"/>
    </row>
    <row r="313" spans="3:19">
      <c r="C313" s="755"/>
      <c r="D313" s="755"/>
      <c r="E313" s="755"/>
      <c r="F313" s="755"/>
      <c r="G313" s="755"/>
      <c r="H313" s="755"/>
      <c r="I313" s="755"/>
      <c r="J313" s="755"/>
      <c r="K313" s="755"/>
      <c r="L313" s="755"/>
      <c r="M313" s="755"/>
      <c r="N313" s="755"/>
      <c r="O313" s="755"/>
      <c r="P313" s="755"/>
      <c r="Q313" s="755"/>
      <c r="R313" s="790"/>
      <c r="S313" s="755"/>
    </row>
    <row r="314" spans="3:19">
      <c r="C314" s="755"/>
      <c r="D314" s="755"/>
      <c r="E314" s="755"/>
      <c r="F314" s="755"/>
      <c r="G314" s="755"/>
      <c r="H314" s="755"/>
      <c r="I314" s="755"/>
      <c r="J314" s="755"/>
      <c r="K314" s="755"/>
      <c r="L314" s="755"/>
      <c r="M314" s="755"/>
      <c r="N314" s="755"/>
      <c r="O314" s="755"/>
      <c r="P314" s="755"/>
      <c r="Q314" s="755"/>
      <c r="R314" s="790"/>
      <c r="S314" s="755"/>
    </row>
    <row r="315" spans="3:19">
      <c r="C315" s="755"/>
      <c r="D315" s="755"/>
      <c r="E315" s="755"/>
      <c r="F315" s="755"/>
      <c r="G315" s="755"/>
      <c r="H315" s="755"/>
      <c r="I315" s="755"/>
      <c r="J315" s="755"/>
      <c r="K315" s="755"/>
      <c r="L315" s="755"/>
      <c r="M315" s="755"/>
      <c r="N315" s="755"/>
      <c r="O315" s="755"/>
      <c r="P315" s="755"/>
      <c r="Q315" s="755"/>
      <c r="R315" s="790"/>
      <c r="S315" s="755"/>
    </row>
    <row r="316" spans="3:19">
      <c r="C316" s="755"/>
      <c r="D316" s="755"/>
      <c r="E316" s="755"/>
      <c r="F316" s="755"/>
      <c r="G316" s="755"/>
      <c r="H316" s="755"/>
      <c r="I316" s="755"/>
      <c r="J316" s="755"/>
      <c r="K316" s="755"/>
      <c r="L316" s="755"/>
      <c r="M316" s="755"/>
      <c r="N316" s="755"/>
      <c r="O316" s="755"/>
      <c r="P316" s="755"/>
      <c r="Q316" s="755"/>
      <c r="R316" s="790"/>
      <c r="S316" s="755"/>
    </row>
    <row r="317" spans="3:19">
      <c r="C317" s="755"/>
      <c r="D317" s="755"/>
      <c r="E317" s="755"/>
      <c r="F317" s="755"/>
      <c r="G317" s="755"/>
      <c r="H317" s="755"/>
      <c r="I317" s="755"/>
      <c r="J317" s="755"/>
      <c r="K317" s="755"/>
      <c r="L317" s="755"/>
      <c r="M317" s="755"/>
      <c r="N317" s="755"/>
      <c r="O317" s="755"/>
      <c r="P317" s="755"/>
      <c r="Q317" s="755"/>
      <c r="R317" s="790"/>
      <c r="S317" s="755"/>
    </row>
    <row r="318" spans="3:19">
      <c r="C318" s="755"/>
      <c r="D318" s="755"/>
      <c r="E318" s="755"/>
      <c r="F318" s="755"/>
      <c r="G318" s="755"/>
      <c r="H318" s="755"/>
      <c r="I318" s="755"/>
      <c r="J318" s="755"/>
      <c r="K318" s="755"/>
      <c r="L318" s="755"/>
      <c r="M318" s="755"/>
      <c r="N318" s="755"/>
      <c r="O318" s="755"/>
      <c r="P318" s="755"/>
      <c r="Q318" s="755"/>
      <c r="R318" s="790"/>
      <c r="S318" s="755"/>
    </row>
    <row r="319" spans="3:19">
      <c r="C319" s="755"/>
      <c r="D319" s="755"/>
      <c r="E319" s="755"/>
      <c r="F319" s="755"/>
      <c r="G319" s="755"/>
      <c r="H319" s="755"/>
      <c r="I319" s="755"/>
      <c r="J319" s="755"/>
      <c r="K319" s="755"/>
      <c r="L319" s="755"/>
      <c r="M319" s="755"/>
      <c r="N319" s="755"/>
      <c r="O319" s="755"/>
      <c r="P319" s="755"/>
      <c r="Q319" s="755"/>
      <c r="R319" s="790"/>
      <c r="S319" s="755"/>
    </row>
    <row r="320" spans="3:19">
      <c r="C320" s="755"/>
      <c r="D320" s="755"/>
      <c r="E320" s="755"/>
      <c r="F320" s="755"/>
      <c r="G320" s="755"/>
      <c r="H320" s="755"/>
      <c r="I320" s="755"/>
      <c r="J320" s="755"/>
      <c r="K320" s="755"/>
      <c r="L320" s="755"/>
      <c r="M320" s="755"/>
      <c r="N320" s="755"/>
      <c r="O320" s="755"/>
      <c r="P320" s="755"/>
      <c r="Q320" s="755"/>
      <c r="R320" s="790"/>
      <c r="S320" s="755"/>
    </row>
    <row r="321" spans="3:19">
      <c r="C321" s="755"/>
      <c r="D321" s="755"/>
      <c r="E321" s="755"/>
      <c r="F321" s="755"/>
      <c r="G321" s="755"/>
      <c r="H321" s="755"/>
      <c r="I321" s="755"/>
      <c r="J321" s="755"/>
      <c r="K321" s="755"/>
      <c r="L321" s="755"/>
      <c r="M321" s="755"/>
      <c r="N321" s="755"/>
      <c r="O321" s="755"/>
      <c r="P321" s="755"/>
      <c r="Q321" s="755"/>
      <c r="R321" s="790"/>
      <c r="S321" s="755"/>
    </row>
    <row r="322" spans="3:19">
      <c r="C322" s="755"/>
      <c r="D322" s="755"/>
      <c r="E322" s="755"/>
      <c r="F322" s="755"/>
      <c r="G322" s="755"/>
      <c r="H322" s="755"/>
      <c r="I322" s="755"/>
      <c r="J322" s="755"/>
      <c r="K322" s="755"/>
      <c r="L322" s="755"/>
      <c r="M322" s="755"/>
      <c r="N322" s="755"/>
      <c r="O322" s="755"/>
      <c r="P322" s="755"/>
      <c r="Q322" s="755"/>
      <c r="R322" s="790"/>
      <c r="S322" s="755"/>
    </row>
    <row r="323" spans="3:19">
      <c r="C323" s="755"/>
      <c r="D323" s="755"/>
      <c r="E323" s="755"/>
      <c r="F323" s="755"/>
      <c r="G323" s="755"/>
      <c r="H323" s="755"/>
      <c r="I323" s="755"/>
      <c r="J323" s="755"/>
      <c r="K323" s="755"/>
      <c r="L323" s="755"/>
      <c r="M323" s="755"/>
      <c r="N323" s="755"/>
      <c r="O323" s="755"/>
      <c r="P323" s="755"/>
      <c r="Q323" s="755"/>
      <c r="R323" s="790"/>
      <c r="S323" s="755"/>
    </row>
    <row r="324" spans="3:19">
      <c r="C324" s="755"/>
      <c r="D324" s="755"/>
      <c r="E324" s="755"/>
      <c r="F324" s="755"/>
      <c r="G324" s="755"/>
      <c r="H324" s="755"/>
      <c r="I324" s="755"/>
      <c r="J324" s="755"/>
      <c r="K324" s="755"/>
      <c r="L324" s="755"/>
      <c r="M324" s="755"/>
      <c r="N324" s="755"/>
      <c r="O324" s="755"/>
      <c r="P324" s="755"/>
      <c r="Q324" s="755"/>
      <c r="R324" s="790"/>
      <c r="S324" s="755"/>
    </row>
    <row r="325" spans="3:19">
      <c r="C325" s="755"/>
      <c r="D325" s="755"/>
      <c r="E325" s="755"/>
      <c r="F325" s="755"/>
      <c r="G325" s="755"/>
      <c r="H325" s="755"/>
      <c r="I325" s="755"/>
      <c r="J325" s="755"/>
      <c r="K325" s="755"/>
      <c r="L325" s="755"/>
      <c r="M325" s="755"/>
      <c r="N325" s="755"/>
      <c r="O325" s="755"/>
      <c r="P325" s="755"/>
      <c r="Q325" s="755"/>
      <c r="R325" s="790"/>
      <c r="S325" s="755"/>
    </row>
    <row r="326" spans="3:19">
      <c r="C326" s="755"/>
      <c r="D326" s="755"/>
      <c r="E326" s="755"/>
      <c r="F326" s="755"/>
      <c r="G326" s="755"/>
      <c r="H326" s="755"/>
      <c r="I326" s="755"/>
      <c r="J326" s="755"/>
      <c r="K326" s="755"/>
      <c r="L326" s="755"/>
      <c r="M326" s="755"/>
      <c r="N326" s="755"/>
      <c r="O326" s="755"/>
      <c r="P326" s="755"/>
      <c r="Q326" s="755"/>
      <c r="R326" s="790"/>
      <c r="S326" s="755"/>
    </row>
    <row r="327" spans="3:19">
      <c r="C327" s="755"/>
      <c r="D327" s="755"/>
      <c r="E327" s="755"/>
      <c r="F327" s="755"/>
      <c r="G327" s="755"/>
      <c r="H327" s="755"/>
      <c r="I327" s="755"/>
      <c r="J327" s="755"/>
      <c r="K327" s="755"/>
      <c r="L327" s="755"/>
      <c r="M327" s="755"/>
      <c r="N327" s="755"/>
      <c r="O327" s="755"/>
      <c r="P327" s="755"/>
      <c r="Q327" s="755"/>
      <c r="R327" s="790"/>
      <c r="S327" s="755"/>
    </row>
    <row r="328" spans="3:19">
      <c r="C328" s="755"/>
      <c r="D328" s="755"/>
      <c r="E328" s="755"/>
      <c r="F328" s="755"/>
      <c r="G328" s="755"/>
      <c r="H328" s="755"/>
      <c r="I328" s="755"/>
      <c r="J328" s="755"/>
      <c r="K328" s="755"/>
      <c r="L328" s="755"/>
      <c r="M328" s="755"/>
      <c r="N328" s="755"/>
      <c r="O328" s="755"/>
      <c r="P328" s="755"/>
      <c r="Q328" s="755"/>
      <c r="R328" s="790"/>
      <c r="S328" s="755"/>
    </row>
    <row r="329" spans="3:19">
      <c r="C329" s="755"/>
      <c r="D329" s="755"/>
      <c r="E329" s="755"/>
      <c r="F329" s="755"/>
      <c r="G329" s="755"/>
      <c r="H329" s="755"/>
      <c r="I329" s="755"/>
      <c r="J329" s="755"/>
      <c r="K329" s="755"/>
      <c r="L329" s="755"/>
      <c r="M329" s="755"/>
      <c r="N329" s="755"/>
      <c r="O329" s="755"/>
      <c r="P329" s="755"/>
      <c r="Q329" s="755"/>
      <c r="R329" s="790"/>
      <c r="S329" s="755"/>
    </row>
    <row r="330" spans="3:19">
      <c r="C330" s="755"/>
      <c r="D330" s="755"/>
      <c r="E330" s="755"/>
      <c r="F330" s="755"/>
      <c r="G330" s="755"/>
      <c r="H330" s="755"/>
      <c r="I330" s="755"/>
      <c r="J330" s="755"/>
      <c r="K330" s="755"/>
      <c r="L330" s="755"/>
      <c r="M330" s="755"/>
      <c r="N330" s="755"/>
      <c r="O330" s="755"/>
      <c r="P330" s="755"/>
      <c r="Q330" s="755"/>
      <c r="R330" s="790"/>
      <c r="S330" s="755"/>
    </row>
    <row r="331" spans="3:19">
      <c r="C331" s="755"/>
      <c r="D331" s="755"/>
      <c r="E331" s="755"/>
      <c r="F331" s="755"/>
      <c r="G331" s="755"/>
      <c r="H331" s="755"/>
      <c r="I331" s="755"/>
      <c r="J331" s="755"/>
      <c r="K331" s="755"/>
      <c r="L331" s="755"/>
      <c r="M331" s="755"/>
      <c r="N331" s="755"/>
      <c r="O331" s="755"/>
      <c r="P331" s="755"/>
      <c r="Q331" s="755"/>
      <c r="R331" s="790"/>
      <c r="S331" s="755"/>
    </row>
    <row r="332" spans="3:19">
      <c r="C332" s="755"/>
      <c r="D332" s="755"/>
      <c r="E332" s="755"/>
      <c r="F332" s="755"/>
      <c r="G332" s="755"/>
      <c r="H332" s="755"/>
      <c r="I332" s="755"/>
      <c r="J332" s="755"/>
      <c r="K332" s="755"/>
      <c r="L332" s="755"/>
      <c r="M332" s="755"/>
      <c r="N332" s="755"/>
      <c r="O332" s="755"/>
      <c r="P332" s="755"/>
      <c r="Q332" s="755"/>
      <c r="R332" s="790"/>
      <c r="S332" s="755"/>
    </row>
    <row r="333" spans="3:19">
      <c r="C333" s="755"/>
      <c r="D333" s="755"/>
      <c r="E333" s="755"/>
      <c r="F333" s="755"/>
      <c r="G333" s="755"/>
      <c r="H333" s="755"/>
      <c r="I333" s="755"/>
      <c r="J333" s="755"/>
      <c r="K333" s="755"/>
      <c r="L333" s="755"/>
      <c r="M333" s="755"/>
      <c r="N333" s="755"/>
      <c r="O333" s="755"/>
      <c r="P333" s="755"/>
      <c r="Q333" s="755"/>
      <c r="R333" s="790"/>
      <c r="S333" s="755"/>
    </row>
    <row r="334" spans="3:19">
      <c r="C334" s="755"/>
      <c r="D334" s="755"/>
      <c r="E334" s="755"/>
      <c r="F334" s="755"/>
      <c r="G334" s="755"/>
      <c r="H334" s="755"/>
      <c r="I334" s="755"/>
      <c r="J334" s="755"/>
      <c r="K334" s="755"/>
      <c r="L334" s="755"/>
      <c r="M334" s="755"/>
      <c r="N334" s="755"/>
      <c r="O334" s="755"/>
      <c r="P334" s="755"/>
      <c r="Q334" s="755"/>
      <c r="R334" s="790"/>
      <c r="S334" s="755"/>
    </row>
    <row r="335" spans="3:19">
      <c r="C335" s="755"/>
      <c r="D335" s="755"/>
      <c r="E335" s="755"/>
      <c r="F335" s="755"/>
      <c r="G335" s="755"/>
      <c r="H335" s="755"/>
      <c r="I335" s="755"/>
      <c r="J335" s="755"/>
      <c r="K335" s="755"/>
      <c r="L335" s="755"/>
      <c r="M335" s="755"/>
      <c r="N335" s="755"/>
      <c r="O335" s="755"/>
      <c r="P335" s="755"/>
      <c r="Q335" s="755"/>
      <c r="R335" s="790"/>
      <c r="S335" s="755"/>
    </row>
    <row r="336" spans="3:19">
      <c r="C336" s="755"/>
      <c r="D336" s="755"/>
      <c r="E336" s="755"/>
      <c r="F336" s="755"/>
      <c r="G336" s="755"/>
      <c r="H336" s="755"/>
      <c r="I336" s="755"/>
      <c r="J336" s="755"/>
      <c r="K336" s="755"/>
      <c r="L336" s="755"/>
      <c r="M336" s="755"/>
      <c r="N336" s="755"/>
      <c r="O336" s="755"/>
      <c r="P336" s="755"/>
      <c r="Q336" s="755"/>
      <c r="R336" s="790"/>
      <c r="S336" s="755"/>
    </row>
  </sheetData>
  <mergeCells count="9">
    <mergeCell ref="C70:Q70"/>
    <mergeCell ref="C71:Q71"/>
    <mergeCell ref="C72:D72"/>
    <mergeCell ref="E1:Q1"/>
    <mergeCell ref="P3:Q3"/>
    <mergeCell ref="C34:D34"/>
    <mergeCell ref="C56:D56"/>
    <mergeCell ref="E6:M6"/>
    <mergeCell ref="N6:Q6"/>
  </mergeCells>
  <conditionalFormatting sqref="E7:Q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sheetPr codeName="Folha26"/>
  <dimension ref="A1:V68"/>
  <sheetViews>
    <sheetView zoomScaleNormal="100" workbookViewId="0"/>
  </sheetViews>
  <sheetFormatPr defaultRowHeight="12.75"/>
  <cols>
    <col min="1" max="1" width="1" style="130" customWidth="1"/>
    <col min="2" max="2" width="2.5703125" style="130" customWidth="1"/>
    <col min="3" max="3" width="1" style="130" customWidth="1"/>
    <col min="4" max="4" width="13" style="130" customWidth="1"/>
    <col min="5" max="6" width="16" style="130" customWidth="1"/>
    <col min="7" max="9" width="15.7109375" style="130" customWidth="1"/>
    <col min="10" max="10" width="0.85546875" style="130" customWidth="1"/>
    <col min="11" max="11" width="2.5703125" style="130" customWidth="1"/>
    <col min="12" max="12" width="1" style="130" customWidth="1"/>
    <col min="13" max="13" width="11.42578125" style="1433" bestFit="1" customWidth="1"/>
    <col min="14" max="22" width="9.140625" style="1434"/>
    <col min="23" max="235" width="9.140625" style="130"/>
    <col min="236" max="236" width="1" style="130" customWidth="1"/>
    <col min="237" max="237" width="2.5703125" style="130" customWidth="1"/>
    <col min="238" max="238" width="2.42578125" style="130" customWidth="1"/>
    <col min="239" max="239" width="11.42578125" style="130" customWidth="1"/>
    <col min="240" max="240" width="1.140625" style="130" customWidth="1"/>
    <col min="241" max="241" width="12.85546875" style="130" customWidth="1"/>
    <col min="242" max="242" width="1.140625" style="130" customWidth="1"/>
    <col min="243" max="244" width="12.85546875" style="130" customWidth="1"/>
    <col min="245" max="245" width="1.140625" style="130" customWidth="1"/>
    <col min="246" max="248" width="12.85546875" style="130" customWidth="1"/>
    <col min="249" max="249" width="0.85546875" style="130" customWidth="1"/>
    <col min="250" max="250" width="2.5703125" style="130" customWidth="1"/>
    <col min="251" max="251" width="1" style="130" customWidth="1"/>
    <col min="252" max="491" width="9.140625" style="130"/>
    <col min="492" max="492" width="1" style="130" customWidth="1"/>
    <col min="493" max="493" width="2.5703125" style="130" customWidth="1"/>
    <col min="494" max="494" width="2.42578125" style="130" customWidth="1"/>
    <col min="495" max="495" width="11.42578125" style="130" customWidth="1"/>
    <col min="496" max="496" width="1.140625" style="130" customWidth="1"/>
    <col min="497" max="497" width="12.85546875" style="130" customWidth="1"/>
    <col min="498" max="498" width="1.140625" style="130" customWidth="1"/>
    <col min="499" max="500" width="12.85546875" style="130" customWidth="1"/>
    <col min="501" max="501" width="1.140625" style="130" customWidth="1"/>
    <col min="502" max="504" width="12.85546875" style="130" customWidth="1"/>
    <col min="505" max="505" width="0.85546875" style="130" customWidth="1"/>
    <col min="506" max="506" width="2.5703125" style="130" customWidth="1"/>
    <col min="507" max="507" width="1" style="130" customWidth="1"/>
    <col min="508" max="747" width="9.140625" style="130"/>
    <col min="748" max="748" width="1" style="130" customWidth="1"/>
    <col min="749" max="749" width="2.5703125" style="130" customWidth="1"/>
    <col min="750" max="750" width="2.42578125" style="130" customWidth="1"/>
    <col min="751" max="751" width="11.42578125" style="130" customWidth="1"/>
    <col min="752" max="752" width="1.140625" style="130" customWidth="1"/>
    <col min="753" max="753" width="12.85546875" style="130" customWidth="1"/>
    <col min="754" max="754" width="1.140625" style="130" customWidth="1"/>
    <col min="755" max="756" width="12.85546875" style="130" customWidth="1"/>
    <col min="757" max="757" width="1.140625" style="130" customWidth="1"/>
    <col min="758" max="760" width="12.85546875" style="130" customWidth="1"/>
    <col min="761" max="761" width="0.85546875" style="130" customWidth="1"/>
    <col min="762" max="762" width="2.5703125" style="130" customWidth="1"/>
    <col min="763" max="763" width="1" style="130" customWidth="1"/>
    <col min="764" max="1003" width="9.140625" style="130"/>
    <col min="1004" max="1004" width="1" style="130" customWidth="1"/>
    <col min="1005" max="1005" width="2.5703125" style="130" customWidth="1"/>
    <col min="1006" max="1006" width="2.42578125" style="130" customWidth="1"/>
    <col min="1007" max="1007" width="11.42578125" style="130" customWidth="1"/>
    <col min="1008" max="1008" width="1.140625" style="130" customWidth="1"/>
    <col min="1009" max="1009" width="12.85546875" style="130" customWidth="1"/>
    <col min="1010" max="1010" width="1.140625" style="130" customWidth="1"/>
    <col min="1011" max="1012" width="12.85546875" style="130" customWidth="1"/>
    <col min="1013" max="1013" width="1.140625" style="130" customWidth="1"/>
    <col min="1014" max="1016" width="12.85546875" style="130" customWidth="1"/>
    <col min="1017" max="1017" width="0.85546875" style="130" customWidth="1"/>
    <col min="1018" max="1018" width="2.5703125" style="130" customWidth="1"/>
    <col min="1019" max="1019" width="1" style="130" customWidth="1"/>
    <col min="1020" max="1259" width="9.140625" style="130"/>
    <col min="1260" max="1260" width="1" style="130" customWidth="1"/>
    <col min="1261" max="1261" width="2.5703125" style="130" customWidth="1"/>
    <col min="1262" max="1262" width="2.42578125" style="130" customWidth="1"/>
    <col min="1263" max="1263" width="11.42578125" style="130" customWidth="1"/>
    <col min="1264" max="1264" width="1.140625" style="130" customWidth="1"/>
    <col min="1265" max="1265" width="12.85546875" style="130" customWidth="1"/>
    <col min="1266" max="1266" width="1.140625" style="130" customWidth="1"/>
    <col min="1267" max="1268" width="12.85546875" style="130" customWidth="1"/>
    <col min="1269" max="1269" width="1.140625" style="130" customWidth="1"/>
    <col min="1270" max="1272" width="12.85546875" style="130" customWidth="1"/>
    <col min="1273" max="1273" width="0.85546875" style="130" customWidth="1"/>
    <col min="1274" max="1274" width="2.5703125" style="130" customWidth="1"/>
    <col min="1275" max="1275" width="1" style="130" customWidth="1"/>
    <col min="1276" max="1515" width="9.140625" style="130"/>
    <col min="1516" max="1516" width="1" style="130" customWidth="1"/>
    <col min="1517" max="1517" width="2.5703125" style="130" customWidth="1"/>
    <col min="1518" max="1518" width="2.42578125" style="130" customWidth="1"/>
    <col min="1519" max="1519" width="11.42578125" style="130" customWidth="1"/>
    <col min="1520" max="1520" width="1.140625" style="130" customWidth="1"/>
    <col min="1521" max="1521" width="12.85546875" style="130" customWidth="1"/>
    <col min="1522" max="1522" width="1.140625" style="130" customWidth="1"/>
    <col min="1523" max="1524" width="12.85546875" style="130" customWidth="1"/>
    <col min="1525" max="1525" width="1.140625" style="130" customWidth="1"/>
    <col min="1526" max="1528" width="12.85546875" style="130" customWidth="1"/>
    <col min="1529" max="1529" width="0.85546875" style="130" customWidth="1"/>
    <col min="1530" max="1530" width="2.5703125" style="130" customWidth="1"/>
    <col min="1531" max="1531" width="1" style="130" customWidth="1"/>
    <col min="1532" max="1771" width="9.140625" style="130"/>
    <col min="1772" max="1772" width="1" style="130" customWidth="1"/>
    <col min="1773" max="1773" width="2.5703125" style="130" customWidth="1"/>
    <col min="1774" max="1774" width="2.42578125" style="130" customWidth="1"/>
    <col min="1775" max="1775" width="11.42578125" style="130" customWidth="1"/>
    <col min="1776" max="1776" width="1.140625" style="130" customWidth="1"/>
    <col min="1777" max="1777" width="12.85546875" style="130" customWidth="1"/>
    <col min="1778" max="1778" width="1.140625" style="130" customWidth="1"/>
    <col min="1779" max="1780" width="12.85546875" style="130" customWidth="1"/>
    <col min="1781" max="1781" width="1.140625" style="130" customWidth="1"/>
    <col min="1782" max="1784" width="12.85546875" style="130" customWidth="1"/>
    <col min="1785" max="1785" width="0.85546875" style="130" customWidth="1"/>
    <col min="1786" max="1786" width="2.5703125" style="130" customWidth="1"/>
    <col min="1787" max="1787" width="1" style="130" customWidth="1"/>
    <col min="1788" max="2027" width="9.140625" style="130"/>
    <col min="2028" max="2028" width="1" style="130" customWidth="1"/>
    <col min="2029" max="2029" width="2.5703125" style="130" customWidth="1"/>
    <col min="2030" max="2030" width="2.42578125" style="130" customWidth="1"/>
    <col min="2031" max="2031" width="11.42578125" style="130" customWidth="1"/>
    <col min="2032" max="2032" width="1.140625" style="130" customWidth="1"/>
    <col min="2033" max="2033" width="12.85546875" style="130" customWidth="1"/>
    <col min="2034" max="2034" width="1.140625" style="130" customWidth="1"/>
    <col min="2035" max="2036" width="12.85546875" style="130" customWidth="1"/>
    <col min="2037" max="2037" width="1.140625" style="130" customWidth="1"/>
    <col min="2038" max="2040" width="12.85546875" style="130" customWidth="1"/>
    <col min="2041" max="2041" width="0.85546875" style="130" customWidth="1"/>
    <col min="2042" max="2042" width="2.5703125" style="130" customWidth="1"/>
    <col min="2043" max="2043" width="1" style="130" customWidth="1"/>
    <col min="2044" max="2283" width="9.140625" style="130"/>
    <col min="2284" max="2284" width="1" style="130" customWidth="1"/>
    <col min="2285" max="2285" width="2.5703125" style="130" customWidth="1"/>
    <col min="2286" max="2286" width="2.42578125" style="130" customWidth="1"/>
    <col min="2287" max="2287" width="11.42578125" style="130" customWidth="1"/>
    <col min="2288" max="2288" width="1.140625" style="130" customWidth="1"/>
    <col min="2289" max="2289" width="12.85546875" style="130" customWidth="1"/>
    <col min="2290" max="2290" width="1.140625" style="130" customWidth="1"/>
    <col min="2291" max="2292" width="12.85546875" style="130" customWidth="1"/>
    <col min="2293" max="2293" width="1.140625" style="130" customWidth="1"/>
    <col min="2294" max="2296" width="12.85546875" style="130" customWidth="1"/>
    <col min="2297" max="2297" width="0.85546875" style="130" customWidth="1"/>
    <col min="2298" max="2298" width="2.5703125" style="130" customWidth="1"/>
    <col min="2299" max="2299" width="1" style="130" customWidth="1"/>
    <col min="2300" max="2539" width="9.140625" style="130"/>
    <col min="2540" max="2540" width="1" style="130" customWidth="1"/>
    <col min="2541" max="2541" width="2.5703125" style="130" customWidth="1"/>
    <col min="2542" max="2542" width="2.42578125" style="130" customWidth="1"/>
    <col min="2543" max="2543" width="11.42578125" style="130" customWidth="1"/>
    <col min="2544" max="2544" width="1.140625" style="130" customWidth="1"/>
    <col min="2545" max="2545" width="12.85546875" style="130" customWidth="1"/>
    <col min="2546" max="2546" width="1.140625" style="130" customWidth="1"/>
    <col min="2547" max="2548" width="12.85546875" style="130" customWidth="1"/>
    <col min="2549" max="2549" width="1.140625" style="130" customWidth="1"/>
    <col min="2550" max="2552" width="12.85546875" style="130" customWidth="1"/>
    <col min="2553" max="2553" width="0.85546875" style="130" customWidth="1"/>
    <col min="2554" max="2554" width="2.5703125" style="130" customWidth="1"/>
    <col min="2555" max="2555" width="1" style="130" customWidth="1"/>
    <col min="2556" max="2795" width="9.140625" style="130"/>
    <col min="2796" max="2796" width="1" style="130" customWidth="1"/>
    <col min="2797" max="2797" width="2.5703125" style="130" customWidth="1"/>
    <col min="2798" max="2798" width="2.42578125" style="130" customWidth="1"/>
    <col min="2799" max="2799" width="11.42578125" style="130" customWidth="1"/>
    <col min="2800" max="2800" width="1.140625" style="130" customWidth="1"/>
    <col min="2801" max="2801" width="12.85546875" style="130" customWidth="1"/>
    <col min="2802" max="2802" width="1.140625" style="130" customWidth="1"/>
    <col min="2803" max="2804" width="12.85546875" style="130" customWidth="1"/>
    <col min="2805" max="2805" width="1.140625" style="130" customWidth="1"/>
    <col min="2806" max="2808" width="12.85546875" style="130" customWidth="1"/>
    <col min="2809" max="2809" width="0.85546875" style="130" customWidth="1"/>
    <col min="2810" max="2810" width="2.5703125" style="130" customWidth="1"/>
    <col min="2811" max="2811" width="1" style="130" customWidth="1"/>
    <col min="2812" max="3051" width="9.140625" style="130"/>
    <col min="3052" max="3052" width="1" style="130" customWidth="1"/>
    <col min="3053" max="3053" width="2.5703125" style="130" customWidth="1"/>
    <col min="3054" max="3054" width="2.42578125" style="130" customWidth="1"/>
    <col min="3055" max="3055" width="11.42578125" style="130" customWidth="1"/>
    <col min="3056" max="3056" width="1.140625" style="130" customWidth="1"/>
    <col min="3057" max="3057" width="12.85546875" style="130" customWidth="1"/>
    <col min="3058" max="3058" width="1.140625" style="130" customWidth="1"/>
    <col min="3059" max="3060" width="12.85546875" style="130" customWidth="1"/>
    <col min="3061" max="3061" width="1.140625" style="130" customWidth="1"/>
    <col min="3062" max="3064" width="12.85546875" style="130" customWidth="1"/>
    <col min="3065" max="3065" width="0.85546875" style="130" customWidth="1"/>
    <col min="3066" max="3066" width="2.5703125" style="130" customWidth="1"/>
    <col min="3067" max="3067" width="1" style="130" customWidth="1"/>
    <col min="3068" max="3307" width="9.140625" style="130"/>
    <col min="3308" max="3308" width="1" style="130" customWidth="1"/>
    <col min="3309" max="3309" width="2.5703125" style="130" customWidth="1"/>
    <col min="3310" max="3310" width="2.42578125" style="130" customWidth="1"/>
    <col min="3311" max="3311" width="11.42578125" style="130" customWidth="1"/>
    <col min="3312" max="3312" width="1.140625" style="130" customWidth="1"/>
    <col min="3313" max="3313" width="12.85546875" style="130" customWidth="1"/>
    <col min="3314" max="3314" width="1.140625" style="130" customWidth="1"/>
    <col min="3315" max="3316" width="12.85546875" style="130" customWidth="1"/>
    <col min="3317" max="3317" width="1.140625" style="130" customWidth="1"/>
    <col min="3318" max="3320" width="12.85546875" style="130" customWidth="1"/>
    <col min="3321" max="3321" width="0.85546875" style="130" customWidth="1"/>
    <col min="3322" max="3322" width="2.5703125" style="130" customWidth="1"/>
    <col min="3323" max="3323" width="1" style="130" customWidth="1"/>
    <col min="3324" max="3563" width="9.140625" style="130"/>
    <col min="3564" max="3564" width="1" style="130" customWidth="1"/>
    <col min="3565" max="3565" width="2.5703125" style="130" customWidth="1"/>
    <col min="3566" max="3566" width="2.42578125" style="130" customWidth="1"/>
    <col min="3567" max="3567" width="11.42578125" style="130" customWidth="1"/>
    <col min="3568" max="3568" width="1.140625" style="130" customWidth="1"/>
    <col min="3569" max="3569" width="12.85546875" style="130" customWidth="1"/>
    <col min="3570" max="3570" width="1.140625" style="130" customWidth="1"/>
    <col min="3571" max="3572" width="12.85546875" style="130" customWidth="1"/>
    <col min="3573" max="3573" width="1.140625" style="130" customWidth="1"/>
    <col min="3574" max="3576" width="12.85546875" style="130" customWidth="1"/>
    <col min="3577" max="3577" width="0.85546875" style="130" customWidth="1"/>
    <col min="3578" max="3578" width="2.5703125" style="130" customWidth="1"/>
    <col min="3579" max="3579" width="1" style="130" customWidth="1"/>
    <col min="3580" max="3819" width="9.140625" style="130"/>
    <col min="3820" max="3820" width="1" style="130" customWidth="1"/>
    <col min="3821" max="3821" width="2.5703125" style="130" customWidth="1"/>
    <col min="3822" max="3822" width="2.42578125" style="130" customWidth="1"/>
    <col min="3823" max="3823" width="11.42578125" style="130" customWidth="1"/>
    <col min="3824" max="3824" width="1.140625" style="130" customWidth="1"/>
    <col min="3825" max="3825" width="12.85546875" style="130" customWidth="1"/>
    <col min="3826" max="3826" width="1.140625" style="130" customWidth="1"/>
    <col min="3827" max="3828" width="12.85546875" style="130" customWidth="1"/>
    <col min="3829" max="3829" width="1.140625" style="130" customWidth="1"/>
    <col min="3830" max="3832" width="12.85546875" style="130" customWidth="1"/>
    <col min="3833" max="3833" width="0.85546875" style="130" customWidth="1"/>
    <col min="3834" max="3834" width="2.5703125" style="130" customWidth="1"/>
    <col min="3835" max="3835" width="1" style="130" customWidth="1"/>
    <col min="3836" max="4075" width="9.140625" style="130"/>
    <col min="4076" max="4076" width="1" style="130" customWidth="1"/>
    <col min="4077" max="4077" width="2.5703125" style="130" customWidth="1"/>
    <col min="4078" max="4078" width="2.42578125" style="130" customWidth="1"/>
    <col min="4079" max="4079" width="11.42578125" style="130" customWidth="1"/>
    <col min="4080" max="4080" width="1.140625" style="130" customWidth="1"/>
    <col min="4081" max="4081" width="12.85546875" style="130" customWidth="1"/>
    <col min="4082" max="4082" width="1.140625" style="130" customWidth="1"/>
    <col min="4083" max="4084" width="12.85546875" style="130" customWidth="1"/>
    <col min="4085" max="4085" width="1.140625" style="130" customWidth="1"/>
    <col min="4086" max="4088" width="12.85546875" style="130" customWidth="1"/>
    <col min="4089" max="4089" width="0.85546875" style="130" customWidth="1"/>
    <col min="4090" max="4090" width="2.5703125" style="130" customWidth="1"/>
    <col min="4091" max="4091" width="1" style="130" customWidth="1"/>
    <col min="4092" max="4331" width="9.140625" style="130"/>
    <col min="4332" max="4332" width="1" style="130" customWidth="1"/>
    <col min="4333" max="4333" width="2.5703125" style="130" customWidth="1"/>
    <col min="4334" max="4334" width="2.42578125" style="130" customWidth="1"/>
    <col min="4335" max="4335" width="11.42578125" style="130" customWidth="1"/>
    <col min="4336" max="4336" width="1.140625" style="130" customWidth="1"/>
    <col min="4337" max="4337" width="12.85546875" style="130" customWidth="1"/>
    <col min="4338" max="4338" width="1.140625" style="130" customWidth="1"/>
    <col min="4339" max="4340" width="12.85546875" style="130" customWidth="1"/>
    <col min="4341" max="4341" width="1.140625" style="130" customWidth="1"/>
    <col min="4342" max="4344" width="12.85546875" style="130" customWidth="1"/>
    <col min="4345" max="4345" width="0.85546875" style="130" customWidth="1"/>
    <col min="4346" max="4346" width="2.5703125" style="130" customWidth="1"/>
    <col min="4347" max="4347" width="1" style="130" customWidth="1"/>
    <col min="4348" max="4587" width="9.140625" style="130"/>
    <col min="4588" max="4588" width="1" style="130" customWidth="1"/>
    <col min="4589" max="4589" width="2.5703125" style="130" customWidth="1"/>
    <col min="4590" max="4590" width="2.42578125" style="130" customWidth="1"/>
    <col min="4591" max="4591" width="11.42578125" style="130" customWidth="1"/>
    <col min="4592" max="4592" width="1.140625" style="130" customWidth="1"/>
    <col min="4593" max="4593" width="12.85546875" style="130" customWidth="1"/>
    <col min="4594" max="4594" width="1.140625" style="130" customWidth="1"/>
    <col min="4595" max="4596" width="12.85546875" style="130" customWidth="1"/>
    <col min="4597" max="4597" width="1.140625" style="130" customWidth="1"/>
    <col min="4598" max="4600" width="12.85546875" style="130" customWidth="1"/>
    <col min="4601" max="4601" width="0.85546875" style="130" customWidth="1"/>
    <col min="4602" max="4602" width="2.5703125" style="130" customWidth="1"/>
    <col min="4603" max="4603" width="1" style="130" customWidth="1"/>
    <col min="4604" max="4843" width="9.140625" style="130"/>
    <col min="4844" max="4844" width="1" style="130" customWidth="1"/>
    <col min="4845" max="4845" width="2.5703125" style="130" customWidth="1"/>
    <col min="4846" max="4846" width="2.42578125" style="130" customWidth="1"/>
    <col min="4847" max="4847" width="11.42578125" style="130" customWidth="1"/>
    <col min="4848" max="4848" width="1.140625" style="130" customWidth="1"/>
    <col min="4849" max="4849" width="12.85546875" style="130" customWidth="1"/>
    <col min="4850" max="4850" width="1.140625" style="130" customWidth="1"/>
    <col min="4851" max="4852" width="12.85546875" style="130" customWidth="1"/>
    <col min="4853" max="4853" width="1.140625" style="130" customWidth="1"/>
    <col min="4854" max="4856" width="12.85546875" style="130" customWidth="1"/>
    <col min="4857" max="4857" width="0.85546875" style="130" customWidth="1"/>
    <col min="4858" max="4858" width="2.5703125" style="130" customWidth="1"/>
    <col min="4859" max="4859" width="1" style="130" customWidth="1"/>
    <col min="4860" max="5099" width="9.140625" style="130"/>
    <col min="5100" max="5100" width="1" style="130" customWidth="1"/>
    <col min="5101" max="5101" width="2.5703125" style="130" customWidth="1"/>
    <col min="5102" max="5102" width="2.42578125" style="130" customWidth="1"/>
    <col min="5103" max="5103" width="11.42578125" style="130" customWidth="1"/>
    <col min="5104" max="5104" width="1.140625" style="130" customWidth="1"/>
    <col min="5105" max="5105" width="12.85546875" style="130" customWidth="1"/>
    <col min="5106" max="5106" width="1.140625" style="130" customWidth="1"/>
    <col min="5107" max="5108" width="12.85546875" style="130" customWidth="1"/>
    <col min="5109" max="5109" width="1.140625" style="130" customWidth="1"/>
    <col min="5110" max="5112" width="12.85546875" style="130" customWidth="1"/>
    <col min="5113" max="5113" width="0.85546875" style="130" customWidth="1"/>
    <col min="5114" max="5114" width="2.5703125" style="130" customWidth="1"/>
    <col min="5115" max="5115" width="1" style="130" customWidth="1"/>
    <col min="5116" max="5355" width="9.140625" style="130"/>
    <col min="5356" max="5356" width="1" style="130" customWidth="1"/>
    <col min="5357" max="5357" width="2.5703125" style="130" customWidth="1"/>
    <col min="5358" max="5358" width="2.42578125" style="130" customWidth="1"/>
    <col min="5359" max="5359" width="11.42578125" style="130" customWidth="1"/>
    <col min="5360" max="5360" width="1.140625" style="130" customWidth="1"/>
    <col min="5361" max="5361" width="12.85546875" style="130" customWidth="1"/>
    <col min="5362" max="5362" width="1.140625" style="130" customWidth="1"/>
    <col min="5363" max="5364" width="12.85546875" style="130" customWidth="1"/>
    <col min="5365" max="5365" width="1.140625" style="130" customWidth="1"/>
    <col min="5366" max="5368" width="12.85546875" style="130" customWidth="1"/>
    <col min="5369" max="5369" width="0.85546875" style="130" customWidth="1"/>
    <col min="5370" max="5370" width="2.5703125" style="130" customWidth="1"/>
    <col min="5371" max="5371" width="1" style="130" customWidth="1"/>
    <col min="5372" max="5611" width="9.140625" style="130"/>
    <col min="5612" max="5612" width="1" style="130" customWidth="1"/>
    <col min="5613" max="5613" width="2.5703125" style="130" customWidth="1"/>
    <col min="5614" max="5614" width="2.42578125" style="130" customWidth="1"/>
    <col min="5615" max="5615" width="11.42578125" style="130" customWidth="1"/>
    <col min="5616" max="5616" width="1.140625" style="130" customWidth="1"/>
    <col min="5617" max="5617" width="12.85546875" style="130" customWidth="1"/>
    <col min="5618" max="5618" width="1.140625" style="130" customWidth="1"/>
    <col min="5619" max="5620" width="12.85546875" style="130" customWidth="1"/>
    <col min="5621" max="5621" width="1.140625" style="130" customWidth="1"/>
    <col min="5622" max="5624" width="12.85546875" style="130" customWidth="1"/>
    <col min="5625" max="5625" width="0.85546875" style="130" customWidth="1"/>
    <col min="5626" max="5626" width="2.5703125" style="130" customWidth="1"/>
    <col min="5627" max="5627" width="1" style="130" customWidth="1"/>
    <col min="5628" max="5867" width="9.140625" style="130"/>
    <col min="5868" max="5868" width="1" style="130" customWidth="1"/>
    <col min="5869" max="5869" width="2.5703125" style="130" customWidth="1"/>
    <col min="5870" max="5870" width="2.42578125" style="130" customWidth="1"/>
    <col min="5871" max="5871" width="11.42578125" style="130" customWidth="1"/>
    <col min="5872" max="5872" width="1.140625" style="130" customWidth="1"/>
    <col min="5873" max="5873" width="12.85546875" style="130" customWidth="1"/>
    <col min="5874" max="5874" width="1.140625" style="130" customWidth="1"/>
    <col min="5875" max="5876" width="12.85546875" style="130" customWidth="1"/>
    <col min="5877" max="5877" width="1.140625" style="130" customWidth="1"/>
    <col min="5878" max="5880" width="12.85546875" style="130" customWidth="1"/>
    <col min="5881" max="5881" width="0.85546875" style="130" customWidth="1"/>
    <col min="5882" max="5882" width="2.5703125" style="130" customWidth="1"/>
    <col min="5883" max="5883" width="1" style="130" customWidth="1"/>
    <col min="5884" max="6123" width="9.140625" style="130"/>
    <col min="6124" max="6124" width="1" style="130" customWidth="1"/>
    <col min="6125" max="6125" width="2.5703125" style="130" customWidth="1"/>
    <col min="6126" max="6126" width="2.42578125" style="130" customWidth="1"/>
    <col min="6127" max="6127" width="11.42578125" style="130" customWidth="1"/>
    <col min="6128" max="6128" width="1.140625" style="130" customWidth="1"/>
    <col min="6129" max="6129" width="12.85546875" style="130" customWidth="1"/>
    <col min="6130" max="6130" width="1.140625" style="130" customWidth="1"/>
    <col min="6131" max="6132" width="12.85546875" style="130" customWidth="1"/>
    <col min="6133" max="6133" width="1.140625" style="130" customWidth="1"/>
    <col min="6134" max="6136" width="12.85546875" style="130" customWidth="1"/>
    <col min="6137" max="6137" width="0.85546875" style="130" customWidth="1"/>
    <col min="6138" max="6138" width="2.5703125" style="130" customWidth="1"/>
    <col min="6139" max="6139" width="1" style="130" customWidth="1"/>
    <col min="6140" max="6379" width="9.140625" style="130"/>
    <col min="6380" max="6380" width="1" style="130" customWidth="1"/>
    <col min="6381" max="6381" width="2.5703125" style="130" customWidth="1"/>
    <col min="6382" max="6382" width="2.42578125" style="130" customWidth="1"/>
    <col min="6383" max="6383" width="11.42578125" style="130" customWidth="1"/>
    <col min="6384" max="6384" width="1.140625" style="130" customWidth="1"/>
    <col min="6385" max="6385" width="12.85546875" style="130" customWidth="1"/>
    <col min="6386" max="6386" width="1.140625" style="130" customWidth="1"/>
    <col min="6387" max="6388" width="12.85546875" style="130" customWidth="1"/>
    <col min="6389" max="6389" width="1.140625" style="130" customWidth="1"/>
    <col min="6390" max="6392" width="12.85546875" style="130" customWidth="1"/>
    <col min="6393" max="6393" width="0.85546875" style="130" customWidth="1"/>
    <col min="6394" max="6394" width="2.5703125" style="130" customWidth="1"/>
    <col min="6395" max="6395" width="1" style="130" customWidth="1"/>
    <col min="6396" max="6635" width="9.140625" style="130"/>
    <col min="6636" max="6636" width="1" style="130" customWidth="1"/>
    <col min="6637" max="6637" width="2.5703125" style="130" customWidth="1"/>
    <col min="6638" max="6638" width="2.42578125" style="130" customWidth="1"/>
    <col min="6639" max="6639" width="11.42578125" style="130" customWidth="1"/>
    <col min="6640" max="6640" width="1.140625" style="130" customWidth="1"/>
    <col min="6641" max="6641" width="12.85546875" style="130" customWidth="1"/>
    <col min="6642" max="6642" width="1.140625" style="130" customWidth="1"/>
    <col min="6643" max="6644" width="12.85546875" style="130" customWidth="1"/>
    <col min="6645" max="6645" width="1.140625" style="130" customWidth="1"/>
    <col min="6646" max="6648" width="12.85546875" style="130" customWidth="1"/>
    <col min="6649" max="6649" width="0.85546875" style="130" customWidth="1"/>
    <col min="6650" max="6650" width="2.5703125" style="130" customWidth="1"/>
    <col min="6651" max="6651" width="1" style="130" customWidth="1"/>
    <col min="6652" max="6891" width="9.140625" style="130"/>
    <col min="6892" max="6892" width="1" style="130" customWidth="1"/>
    <col min="6893" max="6893" width="2.5703125" style="130" customWidth="1"/>
    <col min="6894" max="6894" width="2.42578125" style="130" customWidth="1"/>
    <col min="6895" max="6895" width="11.42578125" style="130" customWidth="1"/>
    <col min="6896" max="6896" width="1.140625" style="130" customWidth="1"/>
    <col min="6897" max="6897" width="12.85546875" style="130" customWidth="1"/>
    <col min="6898" max="6898" width="1.140625" style="130" customWidth="1"/>
    <col min="6899" max="6900" width="12.85546875" style="130" customWidth="1"/>
    <col min="6901" max="6901" width="1.140625" style="130" customWidth="1"/>
    <col min="6902" max="6904" width="12.85546875" style="130" customWidth="1"/>
    <col min="6905" max="6905" width="0.85546875" style="130" customWidth="1"/>
    <col min="6906" max="6906" width="2.5703125" style="130" customWidth="1"/>
    <col min="6907" max="6907" width="1" style="130" customWidth="1"/>
    <col min="6908" max="7147" width="9.140625" style="130"/>
    <col min="7148" max="7148" width="1" style="130" customWidth="1"/>
    <col min="7149" max="7149" width="2.5703125" style="130" customWidth="1"/>
    <col min="7150" max="7150" width="2.42578125" style="130" customWidth="1"/>
    <col min="7151" max="7151" width="11.42578125" style="130" customWidth="1"/>
    <col min="7152" max="7152" width="1.140625" style="130" customWidth="1"/>
    <col min="7153" max="7153" width="12.85546875" style="130" customWidth="1"/>
    <col min="7154" max="7154" width="1.140625" style="130" customWidth="1"/>
    <col min="7155" max="7156" width="12.85546875" style="130" customWidth="1"/>
    <col min="7157" max="7157" width="1.140625" style="130" customWidth="1"/>
    <col min="7158" max="7160" width="12.85546875" style="130" customWidth="1"/>
    <col min="7161" max="7161" width="0.85546875" style="130" customWidth="1"/>
    <col min="7162" max="7162" width="2.5703125" style="130" customWidth="1"/>
    <col min="7163" max="7163" width="1" style="130" customWidth="1"/>
    <col min="7164" max="7403" width="9.140625" style="130"/>
    <col min="7404" max="7404" width="1" style="130" customWidth="1"/>
    <col min="7405" max="7405" width="2.5703125" style="130" customWidth="1"/>
    <col min="7406" max="7406" width="2.42578125" style="130" customWidth="1"/>
    <col min="7407" max="7407" width="11.42578125" style="130" customWidth="1"/>
    <col min="7408" max="7408" width="1.140625" style="130" customWidth="1"/>
    <col min="7409" max="7409" width="12.85546875" style="130" customWidth="1"/>
    <col min="7410" max="7410" width="1.140625" style="130" customWidth="1"/>
    <col min="7411" max="7412" width="12.85546875" style="130" customWidth="1"/>
    <col min="7413" max="7413" width="1.140625" style="130" customWidth="1"/>
    <col min="7414" max="7416" width="12.85546875" style="130" customWidth="1"/>
    <col min="7417" max="7417" width="0.85546875" style="130" customWidth="1"/>
    <col min="7418" max="7418" width="2.5703125" style="130" customWidth="1"/>
    <col min="7419" max="7419" width="1" style="130" customWidth="1"/>
    <col min="7420" max="7659" width="9.140625" style="130"/>
    <col min="7660" max="7660" width="1" style="130" customWidth="1"/>
    <col min="7661" max="7661" width="2.5703125" style="130" customWidth="1"/>
    <col min="7662" max="7662" width="2.42578125" style="130" customWidth="1"/>
    <col min="7663" max="7663" width="11.42578125" style="130" customWidth="1"/>
    <col min="7664" max="7664" width="1.140625" style="130" customWidth="1"/>
    <col min="7665" max="7665" width="12.85546875" style="130" customWidth="1"/>
    <col min="7666" max="7666" width="1.140625" style="130" customWidth="1"/>
    <col min="7667" max="7668" width="12.85546875" style="130" customWidth="1"/>
    <col min="7669" max="7669" width="1.140625" style="130" customWidth="1"/>
    <col min="7670" max="7672" width="12.85546875" style="130" customWidth="1"/>
    <col min="7673" max="7673" width="0.85546875" style="130" customWidth="1"/>
    <col min="7674" max="7674" width="2.5703125" style="130" customWidth="1"/>
    <col min="7675" max="7675" width="1" style="130" customWidth="1"/>
    <col min="7676" max="7915" width="9.140625" style="130"/>
    <col min="7916" max="7916" width="1" style="130" customWidth="1"/>
    <col min="7917" max="7917" width="2.5703125" style="130" customWidth="1"/>
    <col min="7918" max="7918" width="2.42578125" style="130" customWidth="1"/>
    <col min="7919" max="7919" width="11.42578125" style="130" customWidth="1"/>
    <col min="7920" max="7920" width="1.140625" style="130" customWidth="1"/>
    <col min="7921" max="7921" width="12.85546875" style="130" customWidth="1"/>
    <col min="7922" max="7922" width="1.140625" style="130" customWidth="1"/>
    <col min="7923" max="7924" width="12.85546875" style="130" customWidth="1"/>
    <col min="7925" max="7925" width="1.140625" style="130" customWidth="1"/>
    <col min="7926" max="7928" width="12.85546875" style="130" customWidth="1"/>
    <col min="7929" max="7929" width="0.85546875" style="130" customWidth="1"/>
    <col min="7930" max="7930" width="2.5703125" style="130" customWidth="1"/>
    <col min="7931" max="7931" width="1" style="130" customWidth="1"/>
    <col min="7932" max="8171" width="9.140625" style="130"/>
    <col min="8172" max="8172" width="1" style="130" customWidth="1"/>
    <col min="8173" max="8173" width="2.5703125" style="130" customWidth="1"/>
    <col min="8174" max="8174" width="2.42578125" style="130" customWidth="1"/>
    <col min="8175" max="8175" width="11.42578125" style="130" customWidth="1"/>
    <col min="8176" max="8176" width="1.140625" style="130" customWidth="1"/>
    <col min="8177" max="8177" width="12.85546875" style="130" customWidth="1"/>
    <col min="8178" max="8178" width="1.140625" style="130" customWidth="1"/>
    <col min="8179" max="8180" width="12.85546875" style="130" customWidth="1"/>
    <col min="8181" max="8181" width="1.140625" style="130" customWidth="1"/>
    <col min="8182" max="8184" width="12.85546875" style="130" customWidth="1"/>
    <col min="8185" max="8185" width="0.85546875" style="130" customWidth="1"/>
    <col min="8186" max="8186" width="2.5703125" style="130" customWidth="1"/>
    <col min="8187" max="8187" width="1" style="130" customWidth="1"/>
    <col min="8188" max="8427" width="9.140625" style="130"/>
    <col min="8428" max="8428" width="1" style="130" customWidth="1"/>
    <col min="8429" max="8429" width="2.5703125" style="130" customWidth="1"/>
    <col min="8430" max="8430" width="2.42578125" style="130" customWidth="1"/>
    <col min="8431" max="8431" width="11.42578125" style="130" customWidth="1"/>
    <col min="8432" max="8432" width="1.140625" style="130" customWidth="1"/>
    <col min="8433" max="8433" width="12.85546875" style="130" customWidth="1"/>
    <col min="8434" max="8434" width="1.140625" style="130" customWidth="1"/>
    <col min="8435" max="8436" width="12.85546875" style="130" customWidth="1"/>
    <col min="8437" max="8437" width="1.140625" style="130" customWidth="1"/>
    <col min="8438" max="8440" width="12.85546875" style="130" customWidth="1"/>
    <col min="8441" max="8441" width="0.85546875" style="130" customWidth="1"/>
    <col min="8442" max="8442" width="2.5703125" style="130" customWidth="1"/>
    <col min="8443" max="8443" width="1" style="130" customWidth="1"/>
    <col min="8444" max="8683" width="9.140625" style="130"/>
    <col min="8684" max="8684" width="1" style="130" customWidth="1"/>
    <col min="8685" max="8685" width="2.5703125" style="130" customWidth="1"/>
    <col min="8686" max="8686" width="2.42578125" style="130" customWidth="1"/>
    <col min="8687" max="8687" width="11.42578125" style="130" customWidth="1"/>
    <col min="8688" max="8688" width="1.140625" style="130" customWidth="1"/>
    <col min="8689" max="8689" width="12.85546875" style="130" customWidth="1"/>
    <col min="8690" max="8690" width="1.140625" style="130" customWidth="1"/>
    <col min="8691" max="8692" width="12.85546875" style="130" customWidth="1"/>
    <col min="8693" max="8693" width="1.140625" style="130" customWidth="1"/>
    <col min="8694" max="8696" width="12.85546875" style="130" customWidth="1"/>
    <col min="8697" max="8697" width="0.85546875" style="130" customWidth="1"/>
    <col min="8698" max="8698" width="2.5703125" style="130" customWidth="1"/>
    <col min="8699" max="8699" width="1" style="130" customWidth="1"/>
    <col min="8700" max="8939" width="9.140625" style="130"/>
    <col min="8940" max="8940" width="1" style="130" customWidth="1"/>
    <col min="8941" max="8941" width="2.5703125" style="130" customWidth="1"/>
    <col min="8942" max="8942" width="2.42578125" style="130" customWidth="1"/>
    <col min="8943" max="8943" width="11.42578125" style="130" customWidth="1"/>
    <col min="8944" max="8944" width="1.140625" style="130" customWidth="1"/>
    <col min="8945" max="8945" width="12.85546875" style="130" customWidth="1"/>
    <col min="8946" max="8946" width="1.140625" style="130" customWidth="1"/>
    <col min="8947" max="8948" width="12.85546875" style="130" customWidth="1"/>
    <col min="8949" max="8949" width="1.140625" style="130" customWidth="1"/>
    <col min="8950" max="8952" width="12.85546875" style="130" customWidth="1"/>
    <col min="8953" max="8953" width="0.85546875" style="130" customWidth="1"/>
    <col min="8954" max="8954" width="2.5703125" style="130" customWidth="1"/>
    <col min="8955" max="8955" width="1" style="130" customWidth="1"/>
    <col min="8956" max="9195" width="9.140625" style="130"/>
    <col min="9196" max="9196" width="1" style="130" customWidth="1"/>
    <col min="9197" max="9197" width="2.5703125" style="130" customWidth="1"/>
    <col min="9198" max="9198" width="2.42578125" style="130" customWidth="1"/>
    <col min="9199" max="9199" width="11.42578125" style="130" customWidth="1"/>
    <col min="9200" max="9200" width="1.140625" style="130" customWidth="1"/>
    <col min="9201" max="9201" width="12.85546875" style="130" customWidth="1"/>
    <col min="9202" max="9202" width="1.140625" style="130" customWidth="1"/>
    <col min="9203" max="9204" width="12.85546875" style="130" customWidth="1"/>
    <col min="9205" max="9205" width="1.140625" style="130" customWidth="1"/>
    <col min="9206" max="9208" width="12.85546875" style="130" customWidth="1"/>
    <col min="9209" max="9209" width="0.85546875" style="130" customWidth="1"/>
    <col min="9210" max="9210" width="2.5703125" style="130" customWidth="1"/>
    <col min="9211" max="9211" width="1" style="130" customWidth="1"/>
    <col min="9212" max="9451" width="9.140625" style="130"/>
    <col min="9452" max="9452" width="1" style="130" customWidth="1"/>
    <col min="9453" max="9453" width="2.5703125" style="130" customWidth="1"/>
    <col min="9454" max="9454" width="2.42578125" style="130" customWidth="1"/>
    <col min="9455" max="9455" width="11.42578125" style="130" customWidth="1"/>
    <col min="9456" max="9456" width="1.140625" style="130" customWidth="1"/>
    <col min="9457" max="9457" width="12.85546875" style="130" customWidth="1"/>
    <col min="9458" max="9458" width="1.140625" style="130" customWidth="1"/>
    <col min="9459" max="9460" width="12.85546875" style="130" customWidth="1"/>
    <col min="9461" max="9461" width="1.140625" style="130" customWidth="1"/>
    <col min="9462" max="9464" width="12.85546875" style="130" customWidth="1"/>
    <col min="9465" max="9465" width="0.85546875" style="130" customWidth="1"/>
    <col min="9466" max="9466" width="2.5703125" style="130" customWidth="1"/>
    <col min="9467" max="9467" width="1" style="130" customWidth="1"/>
    <col min="9468" max="9707" width="9.140625" style="130"/>
    <col min="9708" max="9708" width="1" style="130" customWidth="1"/>
    <col min="9709" max="9709" width="2.5703125" style="130" customWidth="1"/>
    <col min="9710" max="9710" width="2.42578125" style="130" customWidth="1"/>
    <col min="9711" max="9711" width="11.42578125" style="130" customWidth="1"/>
    <col min="9712" max="9712" width="1.140625" style="130" customWidth="1"/>
    <col min="9713" max="9713" width="12.85546875" style="130" customWidth="1"/>
    <col min="9714" max="9714" width="1.140625" style="130" customWidth="1"/>
    <col min="9715" max="9716" width="12.85546875" style="130" customWidth="1"/>
    <col min="9717" max="9717" width="1.140625" style="130" customWidth="1"/>
    <col min="9718" max="9720" width="12.85546875" style="130" customWidth="1"/>
    <col min="9721" max="9721" width="0.85546875" style="130" customWidth="1"/>
    <col min="9722" max="9722" width="2.5703125" style="130" customWidth="1"/>
    <col min="9723" max="9723" width="1" style="130" customWidth="1"/>
    <col min="9724" max="9963" width="9.140625" style="130"/>
    <col min="9964" max="9964" width="1" style="130" customWidth="1"/>
    <col min="9965" max="9965" width="2.5703125" style="130" customWidth="1"/>
    <col min="9966" max="9966" width="2.42578125" style="130" customWidth="1"/>
    <col min="9967" max="9967" width="11.42578125" style="130" customWidth="1"/>
    <col min="9968" max="9968" width="1.140625" style="130" customWidth="1"/>
    <col min="9969" max="9969" width="12.85546875" style="130" customWidth="1"/>
    <col min="9970" max="9970" width="1.140625" style="130" customWidth="1"/>
    <col min="9971" max="9972" width="12.85546875" style="130" customWidth="1"/>
    <col min="9973" max="9973" width="1.140625" style="130" customWidth="1"/>
    <col min="9974" max="9976" width="12.85546875" style="130" customWidth="1"/>
    <col min="9977" max="9977" width="0.85546875" style="130" customWidth="1"/>
    <col min="9978" max="9978" width="2.5703125" style="130" customWidth="1"/>
    <col min="9979" max="9979" width="1" style="130" customWidth="1"/>
    <col min="9980" max="10219" width="9.140625" style="130"/>
    <col min="10220" max="10220" width="1" style="130" customWidth="1"/>
    <col min="10221" max="10221" width="2.5703125" style="130" customWidth="1"/>
    <col min="10222" max="10222" width="2.42578125" style="130" customWidth="1"/>
    <col min="10223" max="10223" width="11.42578125" style="130" customWidth="1"/>
    <col min="10224" max="10224" width="1.140625" style="130" customWidth="1"/>
    <col min="10225" max="10225" width="12.85546875" style="130" customWidth="1"/>
    <col min="10226" max="10226" width="1.140625" style="130" customWidth="1"/>
    <col min="10227" max="10228" width="12.85546875" style="130" customWidth="1"/>
    <col min="10229" max="10229" width="1.140625" style="130" customWidth="1"/>
    <col min="10230" max="10232" width="12.85546875" style="130" customWidth="1"/>
    <col min="10233" max="10233" width="0.85546875" style="130" customWidth="1"/>
    <col min="10234" max="10234" width="2.5703125" style="130" customWidth="1"/>
    <col min="10235" max="10235" width="1" style="130" customWidth="1"/>
    <col min="10236" max="10475" width="9.140625" style="130"/>
    <col min="10476" max="10476" width="1" style="130" customWidth="1"/>
    <col min="10477" max="10477" width="2.5703125" style="130" customWidth="1"/>
    <col min="10478" max="10478" width="2.42578125" style="130" customWidth="1"/>
    <col min="10479" max="10479" width="11.42578125" style="130" customWidth="1"/>
    <col min="10480" max="10480" width="1.140625" style="130" customWidth="1"/>
    <col min="10481" max="10481" width="12.85546875" style="130" customWidth="1"/>
    <col min="10482" max="10482" width="1.140625" style="130" customWidth="1"/>
    <col min="10483" max="10484" width="12.85546875" style="130" customWidth="1"/>
    <col min="10485" max="10485" width="1.140625" style="130" customWidth="1"/>
    <col min="10486" max="10488" width="12.85546875" style="130" customWidth="1"/>
    <col min="10489" max="10489" width="0.85546875" style="130" customWidth="1"/>
    <col min="10490" max="10490" width="2.5703125" style="130" customWidth="1"/>
    <col min="10491" max="10491" width="1" style="130" customWidth="1"/>
    <col min="10492" max="10731" width="9.140625" style="130"/>
    <col min="10732" max="10732" width="1" style="130" customWidth="1"/>
    <col min="10733" max="10733" width="2.5703125" style="130" customWidth="1"/>
    <col min="10734" max="10734" width="2.42578125" style="130" customWidth="1"/>
    <col min="10735" max="10735" width="11.42578125" style="130" customWidth="1"/>
    <col min="10736" max="10736" width="1.140625" style="130" customWidth="1"/>
    <col min="10737" max="10737" width="12.85546875" style="130" customWidth="1"/>
    <col min="10738" max="10738" width="1.140625" style="130" customWidth="1"/>
    <col min="10739" max="10740" width="12.85546875" style="130" customWidth="1"/>
    <col min="10741" max="10741" width="1.140625" style="130" customWidth="1"/>
    <col min="10742" max="10744" width="12.85546875" style="130" customWidth="1"/>
    <col min="10745" max="10745" width="0.85546875" style="130" customWidth="1"/>
    <col min="10746" max="10746" width="2.5703125" style="130" customWidth="1"/>
    <col min="10747" max="10747" width="1" style="130" customWidth="1"/>
    <col min="10748" max="10987" width="9.140625" style="130"/>
    <col min="10988" max="10988" width="1" style="130" customWidth="1"/>
    <col min="10989" max="10989" width="2.5703125" style="130" customWidth="1"/>
    <col min="10990" max="10990" width="2.42578125" style="130" customWidth="1"/>
    <col min="10991" max="10991" width="11.42578125" style="130" customWidth="1"/>
    <col min="10992" max="10992" width="1.140625" style="130" customWidth="1"/>
    <col min="10993" max="10993" width="12.85546875" style="130" customWidth="1"/>
    <col min="10994" max="10994" width="1.140625" style="130" customWidth="1"/>
    <col min="10995" max="10996" width="12.85546875" style="130" customWidth="1"/>
    <col min="10997" max="10997" width="1.140625" style="130" customWidth="1"/>
    <col min="10998" max="11000" width="12.85546875" style="130" customWidth="1"/>
    <col min="11001" max="11001" width="0.85546875" style="130" customWidth="1"/>
    <col min="11002" max="11002" width="2.5703125" style="130" customWidth="1"/>
    <col min="11003" max="11003" width="1" style="130" customWidth="1"/>
    <col min="11004" max="11243" width="9.140625" style="130"/>
    <col min="11244" max="11244" width="1" style="130" customWidth="1"/>
    <col min="11245" max="11245" width="2.5703125" style="130" customWidth="1"/>
    <col min="11246" max="11246" width="2.42578125" style="130" customWidth="1"/>
    <col min="11247" max="11247" width="11.42578125" style="130" customWidth="1"/>
    <col min="11248" max="11248" width="1.140625" style="130" customWidth="1"/>
    <col min="11249" max="11249" width="12.85546875" style="130" customWidth="1"/>
    <col min="11250" max="11250" width="1.140625" style="130" customWidth="1"/>
    <col min="11251" max="11252" width="12.85546875" style="130" customWidth="1"/>
    <col min="11253" max="11253" width="1.140625" style="130" customWidth="1"/>
    <col min="11254" max="11256" width="12.85546875" style="130" customWidth="1"/>
    <col min="11257" max="11257" width="0.85546875" style="130" customWidth="1"/>
    <col min="11258" max="11258" width="2.5703125" style="130" customWidth="1"/>
    <col min="11259" max="11259" width="1" style="130" customWidth="1"/>
    <col min="11260" max="11499" width="9.140625" style="130"/>
    <col min="11500" max="11500" width="1" style="130" customWidth="1"/>
    <col min="11501" max="11501" width="2.5703125" style="130" customWidth="1"/>
    <col min="11502" max="11502" width="2.42578125" style="130" customWidth="1"/>
    <col min="11503" max="11503" width="11.42578125" style="130" customWidth="1"/>
    <col min="11504" max="11504" width="1.140625" style="130" customWidth="1"/>
    <col min="11505" max="11505" width="12.85546875" style="130" customWidth="1"/>
    <col min="11506" max="11506" width="1.140625" style="130" customWidth="1"/>
    <col min="11507" max="11508" width="12.85546875" style="130" customWidth="1"/>
    <col min="11509" max="11509" width="1.140625" style="130" customWidth="1"/>
    <col min="11510" max="11512" width="12.85546875" style="130" customWidth="1"/>
    <col min="11513" max="11513" width="0.85546875" style="130" customWidth="1"/>
    <col min="11514" max="11514" width="2.5703125" style="130" customWidth="1"/>
    <col min="11515" max="11515" width="1" style="130" customWidth="1"/>
    <col min="11516" max="11755" width="9.140625" style="130"/>
    <col min="11756" max="11756" width="1" style="130" customWidth="1"/>
    <col min="11757" max="11757" width="2.5703125" style="130" customWidth="1"/>
    <col min="11758" max="11758" width="2.42578125" style="130" customWidth="1"/>
    <col min="11759" max="11759" width="11.42578125" style="130" customWidth="1"/>
    <col min="11760" max="11760" width="1.140625" style="130" customWidth="1"/>
    <col min="11761" max="11761" width="12.85546875" style="130" customWidth="1"/>
    <col min="11762" max="11762" width="1.140625" style="130" customWidth="1"/>
    <col min="11763" max="11764" width="12.85546875" style="130" customWidth="1"/>
    <col min="11765" max="11765" width="1.140625" style="130" customWidth="1"/>
    <col min="11766" max="11768" width="12.85546875" style="130" customWidth="1"/>
    <col min="11769" max="11769" width="0.85546875" style="130" customWidth="1"/>
    <col min="11770" max="11770" width="2.5703125" style="130" customWidth="1"/>
    <col min="11771" max="11771" width="1" style="130" customWidth="1"/>
    <col min="11772" max="12011" width="9.140625" style="130"/>
    <col min="12012" max="12012" width="1" style="130" customWidth="1"/>
    <col min="12013" max="12013" width="2.5703125" style="130" customWidth="1"/>
    <col min="12014" max="12014" width="2.42578125" style="130" customWidth="1"/>
    <col min="12015" max="12015" width="11.42578125" style="130" customWidth="1"/>
    <col min="12016" max="12016" width="1.140625" style="130" customWidth="1"/>
    <col min="12017" max="12017" width="12.85546875" style="130" customWidth="1"/>
    <col min="12018" max="12018" width="1.140625" style="130" customWidth="1"/>
    <col min="12019" max="12020" width="12.85546875" style="130" customWidth="1"/>
    <col min="12021" max="12021" width="1.140625" style="130" customWidth="1"/>
    <col min="12022" max="12024" width="12.85546875" style="130" customWidth="1"/>
    <col min="12025" max="12025" width="0.85546875" style="130" customWidth="1"/>
    <col min="12026" max="12026" width="2.5703125" style="130" customWidth="1"/>
    <col min="12027" max="12027" width="1" style="130" customWidth="1"/>
    <col min="12028" max="12267" width="9.140625" style="130"/>
    <col min="12268" max="12268" width="1" style="130" customWidth="1"/>
    <col min="12269" max="12269" width="2.5703125" style="130" customWidth="1"/>
    <col min="12270" max="12270" width="2.42578125" style="130" customWidth="1"/>
    <col min="12271" max="12271" width="11.42578125" style="130" customWidth="1"/>
    <col min="12272" max="12272" width="1.140625" style="130" customWidth="1"/>
    <col min="12273" max="12273" width="12.85546875" style="130" customWidth="1"/>
    <col min="12274" max="12274" width="1.140625" style="130" customWidth="1"/>
    <col min="12275" max="12276" width="12.85546875" style="130" customWidth="1"/>
    <col min="12277" max="12277" width="1.140625" style="130" customWidth="1"/>
    <col min="12278" max="12280" width="12.85546875" style="130" customWidth="1"/>
    <col min="12281" max="12281" width="0.85546875" style="130" customWidth="1"/>
    <col min="12282" max="12282" width="2.5703125" style="130" customWidth="1"/>
    <col min="12283" max="12283" width="1" style="130" customWidth="1"/>
    <col min="12284" max="12523" width="9.140625" style="130"/>
    <col min="12524" max="12524" width="1" style="130" customWidth="1"/>
    <col min="12525" max="12525" width="2.5703125" style="130" customWidth="1"/>
    <col min="12526" max="12526" width="2.42578125" style="130" customWidth="1"/>
    <col min="12527" max="12527" width="11.42578125" style="130" customWidth="1"/>
    <col min="12528" max="12528" width="1.140625" style="130" customWidth="1"/>
    <col min="12529" max="12529" width="12.85546875" style="130" customWidth="1"/>
    <col min="12530" max="12530" width="1.140625" style="130" customWidth="1"/>
    <col min="12531" max="12532" width="12.85546875" style="130" customWidth="1"/>
    <col min="12533" max="12533" width="1.140625" style="130" customWidth="1"/>
    <col min="12534" max="12536" width="12.85546875" style="130" customWidth="1"/>
    <col min="12537" max="12537" width="0.85546875" style="130" customWidth="1"/>
    <col min="12538" max="12538" width="2.5703125" style="130" customWidth="1"/>
    <col min="12539" max="12539" width="1" style="130" customWidth="1"/>
    <col min="12540" max="12779" width="9.140625" style="130"/>
    <col min="12780" max="12780" width="1" style="130" customWidth="1"/>
    <col min="12781" max="12781" width="2.5703125" style="130" customWidth="1"/>
    <col min="12782" max="12782" width="2.42578125" style="130" customWidth="1"/>
    <col min="12783" max="12783" width="11.42578125" style="130" customWidth="1"/>
    <col min="12784" max="12784" width="1.140625" style="130" customWidth="1"/>
    <col min="12785" max="12785" width="12.85546875" style="130" customWidth="1"/>
    <col min="12786" max="12786" width="1.140625" style="130" customWidth="1"/>
    <col min="12787" max="12788" width="12.85546875" style="130" customWidth="1"/>
    <col min="12789" max="12789" width="1.140625" style="130" customWidth="1"/>
    <col min="12790" max="12792" width="12.85546875" style="130" customWidth="1"/>
    <col min="12793" max="12793" width="0.85546875" style="130" customWidth="1"/>
    <col min="12794" max="12794" width="2.5703125" style="130" customWidth="1"/>
    <col min="12795" max="12795" width="1" style="130" customWidth="1"/>
    <col min="12796" max="13035" width="9.140625" style="130"/>
    <col min="13036" max="13036" width="1" style="130" customWidth="1"/>
    <col min="13037" max="13037" width="2.5703125" style="130" customWidth="1"/>
    <col min="13038" max="13038" width="2.42578125" style="130" customWidth="1"/>
    <col min="13039" max="13039" width="11.42578125" style="130" customWidth="1"/>
    <col min="13040" max="13040" width="1.140625" style="130" customWidth="1"/>
    <col min="13041" max="13041" width="12.85546875" style="130" customWidth="1"/>
    <col min="13042" max="13042" width="1.140625" style="130" customWidth="1"/>
    <col min="13043" max="13044" width="12.85546875" style="130" customWidth="1"/>
    <col min="13045" max="13045" width="1.140625" style="130" customWidth="1"/>
    <col min="13046" max="13048" width="12.85546875" style="130" customWidth="1"/>
    <col min="13049" max="13049" width="0.85546875" style="130" customWidth="1"/>
    <col min="13050" max="13050" width="2.5703125" style="130" customWidth="1"/>
    <col min="13051" max="13051" width="1" style="130" customWidth="1"/>
    <col min="13052" max="13291" width="9.140625" style="130"/>
    <col min="13292" max="13292" width="1" style="130" customWidth="1"/>
    <col min="13293" max="13293" width="2.5703125" style="130" customWidth="1"/>
    <col min="13294" max="13294" width="2.42578125" style="130" customWidth="1"/>
    <col min="13295" max="13295" width="11.42578125" style="130" customWidth="1"/>
    <col min="13296" max="13296" width="1.140625" style="130" customWidth="1"/>
    <col min="13297" max="13297" width="12.85546875" style="130" customWidth="1"/>
    <col min="13298" max="13298" width="1.140625" style="130" customWidth="1"/>
    <col min="13299" max="13300" width="12.85546875" style="130" customWidth="1"/>
    <col min="13301" max="13301" width="1.140625" style="130" customWidth="1"/>
    <col min="13302" max="13304" width="12.85546875" style="130" customWidth="1"/>
    <col min="13305" max="13305" width="0.85546875" style="130" customWidth="1"/>
    <col min="13306" max="13306" width="2.5703125" style="130" customWidth="1"/>
    <col min="13307" max="13307" width="1" style="130" customWidth="1"/>
    <col min="13308" max="13547" width="9.140625" style="130"/>
    <col min="13548" max="13548" width="1" style="130" customWidth="1"/>
    <col min="13549" max="13549" width="2.5703125" style="130" customWidth="1"/>
    <col min="13550" max="13550" width="2.42578125" style="130" customWidth="1"/>
    <col min="13551" max="13551" width="11.42578125" style="130" customWidth="1"/>
    <col min="13552" max="13552" width="1.140625" style="130" customWidth="1"/>
    <col min="13553" max="13553" width="12.85546875" style="130" customWidth="1"/>
    <col min="13554" max="13554" width="1.140625" style="130" customWidth="1"/>
    <col min="13555" max="13556" width="12.85546875" style="130" customWidth="1"/>
    <col min="13557" max="13557" width="1.140625" style="130" customWidth="1"/>
    <col min="13558" max="13560" width="12.85546875" style="130" customWidth="1"/>
    <col min="13561" max="13561" width="0.85546875" style="130" customWidth="1"/>
    <col min="13562" max="13562" width="2.5703125" style="130" customWidth="1"/>
    <col min="13563" max="13563" width="1" style="130" customWidth="1"/>
    <col min="13564" max="13803" width="9.140625" style="130"/>
    <col min="13804" max="13804" width="1" style="130" customWidth="1"/>
    <col min="13805" max="13805" width="2.5703125" style="130" customWidth="1"/>
    <col min="13806" max="13806" width="2.42578125" style="130" customWidth="1"/>
    <col min="13807" max="13807" width="11.42578125" style="130" customWidth="1"/>
    <col min="13808" max="13808" width="1.140625" style="130" customWidth="1"/>
    <col min="13809" max="13809" width="12.85546875" style="130" customWidth="1"/>
    <col min="13810" max="13810" width="1.140625" style="130" customWidth="1"/>
    <col min="13811" max="13812" width="12.85546875" style="130" customWidth="1"/>
    <col min="13813" max="13813" width="1.140625" style="130" customWidth="1"/>
    <col min="13814" max="13816" width="12.85546875" style="130" customWidth="1"/>
    <col min="13817" max="13817" width="0.85546875" style="130" customWidth="1"/>
    <col min="13818" max="13818" width="2.5703125" style="130" customWidth="1"/>
    <col min="13819" max="13819" width="1" style="130" customWidth="1"/>
    <col min="13820" max="14059" width="9.140625" style="130"/>
    <col min="14060" max="14060" width="1" style="130" customWidth="1"/>
    <col min="14061" max="14061" width="2.5703125" style="130" customWidth="1"/>
    <col min="14062" max="14062" width="2.42578125" style="130" customWidth="1"/>
    <col min="14063" max="14063" width="11.42578125" style="130" customWidth="1"/>
    <col min="14064" max="14064" width="1.140625" style="130" customWidth="1"/>
    <col min="14065" max="14065" width="12.85546875" style="130" customWidth="1"/>
    <col min="14066" max="14066" width="1.140625" style="130" customWidth="1"/>
    <col min="14067" max="14068" width="12.85546875" style="130" customWidth="1"/>
    <col min="14069" max="14069" width="1.140625" style="130" customWidth="1"/>
    <col min="14070" max="14072" width="12.85546875" style="130" customWidth="1"/>
    <col min="14073" max="14073" width="0.85546875" style="130" customWidth="1"/>
    <col min="14074" max="14074" width="2.5703125" style="130" customWidth="1"/>
    <col min="14075" max="14075" width="1" style="130" customWidth="1"/>
    <col min="14076" max="14315" width="9.140625" style="130"/>
    <col min="14316" max="14316" width="1" style="130" customWidth="1"/>
    <col min="14317" max="14317" width="2.5703125" style="130" customWidth="1"/>
    <col min="14318" max="14318" width="2.42578125" style="130" customWidth="1"/>
    <col min="14319" max="14319" width="11.42578125" style="130" customWidth="1"/>
    <col min="14320" max="14320" width="1.140625" style="130" customWidth="1"/>
    <col min="14321" max="14321" width="12.85546875" style="130" customWidth="1"/>
    <col min="14322" max="14322" width="1.140625" style="130" customWidth="1"/>
    <col min="14323" max="14324" width="12.85546875" style="130" customWidth="1"/>
    <col min="14325" max="14325" width="1.140625" style="130" customWidth="1"/>
    <col min="14326" max="14328" width="12.85546875" style="130" customWidth="1"/>
    <col min="14329" max="14329" width="0.85546875" style="130" customWidth="1"/>
    <col min="14330" max="14330" width="2.5703125" style="130" customWidth="1"/>
    <col min="14331" max="14331" width="1" style="130" customWidth="1"/>
    <col min="14332" max="14571" width="9.140625" style="130"/>
    <col min="14572" max="14572" width="1" style="130" customWidth="1"/>
    <col min="14573" max="14573" width="2.5703125" style="130" customWidth="1"/>
    <col min="14574" max="14574" width="2.42578125" style="130" customWidth="1"/>
    <col min="14575" max="14575" width="11.42578125" style="130" customWidth="1"/>
    <col min="14576" max="14576" width="1.140625" style="130" customWidth="1"/>
    <col min="14577" max="14577" width="12.85546875" style="130" customWidth="1"/>
    <col min="14578" max="14578" width="1.140625" style="130" customWidth="1"/>
    <col min="14579" max="14580" width="12.85546875" style="130" customWidth="1"/>
    <col min="14581" max="14581" width="1.140625" style="130" customWidth="1"/>
    <col min="14582" max="14584" width="12.85546875" style="130" customWidth="1"/>
    <col min="14585" max="14585" width="0.85546875" style="130" customWidth="1"/>
    <col min="14586" max="14586" width="2.5703125" style="130" customWidth="1"/>
    <col min="14587" max="14587" width="1" style="130" customWidth="1"/>
    <col min="14588" max="14827" width="9.140625" style="130"/>
    <col min="14828" max="14828" width="1" style="130" customWidth="1"/>
    <col min="14829" max="14829" width="2.5703125" style="130" customWidth="1"/>
    <col min="14830" max="14830" width="2.42578125" style="130" customWidth="1"/>
    <col min="14831" max="14831" width="11.42578125" style="130" customWidth="1"/>
    <col min="14832" max="14832" width="1.140625" style="130" customWidth="1"/>
    <col min="14833" max="14833" width="12.85546875" style="130" customWidth="1"/>
    <col min="14834" max="14834" width="1.140625" style="130" customWidth="1"/>
    <col min="14835" max="14836" width="12.85546875" style="130" customWidth="1"/>
    <col min="14837" max="14837" width="1.140625" style="130" customWidth="1"/>
    <col min="14838" max="14840" width="12.85546875" style="130" customWidth="1"/>
    <col min="14841" max="14841" width="0.85546875" style="130" customWidth="1"/>
    <col min="14842" max="14842" width="2.5703125" style="130" customWidth="1"/>
    <col min="14843" max="14843" width="1" style="130" customWidth="1"/>
    <col min="14844" max="15083" width="9.140625" style="130"/>
    <col min="15084" max="15084" width="1" style="130" customWidth="1"/>
    <col min="15085" max="15085" width="2.5703125" style="130" customWidth="1"/>
    <col min="15086" max="15086" width="2.42578125" style="130" customWidth="1"/>
    <col min="15087" max="15087" width="11.42578125" style="130" customWidth="1"/>
    <col min="15088" max="15088" width="1.140625" style="130" customWidth="1"/>
    <col min="15089" max="15089" width="12.85546875" style="130" customWidth="1"/>
    <col min="15090" max="15090" width="1.140625" style="130" customWidth="1"/>
    <col min="15091" max="15092" width="12.85546875" style="130" customWidth="1"/>
    <col min="15093" max="15093" width="1.140625" style="130" customWidth="1"/>
    <col min="15094" max="15096" width="12.85546875" style="130" customWidth="1"/>
    <col min="15097" max="15097" width="0.85546875" style="130" customWidth="1"/>
    <col min="15098" max="15098" width="2.5703125" style="130" customWidth="1"/>
    <col min="15099" max="15099" width="1" style="130" customWidth="1"/>
    <col min="15100" max="15339" width="9.140625" style="130"/>
    <col min="15340" max="15340" width="1" style="130" customWidth="1"/>
    <col min="15341" max="15341" width="2.5703125" style="130" customWidth="1"/>
    <col min="15342" max="15342" width="2.42578125" style="130" customWidth="1"/>
    <col min="15343" max="15343" width="11.42578125" style="130" customWidth="1"/>
    <col min="15344" max="15344" width="1.140625" style="130" customWidth="1"/>
    <col min="15345" max="15345" width="12.85546875" style="130" customWidth="1"/>
    <col min="15346" max="15346" width="1.140625" style="130" customWidth="1"/>
    <col min="15347" max="15348" width="12.85546875" style="130" customWidth="1"/>
    <col min="15349" max="15349" width="1.140625" style="130" customWidth="1"/>
    <col min="15350" max="15352" width="12.85546875" style="130" customWidth="1"/>
    <col min="15353" max="15353" width="0.85546875" style="130" customWidth="1"/>
    <col min="15354" max="15354" width="2.5703125" style="130" customWidth="1"/>
    <col min="15355" max="15355" width="1" style="130" customWidth="1"/>
    <col min="15356" max="15595" width="9.140625" style="130"/>
    <col min="15596" max="15596" width="1" style="130" customWidth="1"/>
    <col min="15597" max="15597" width="2.5703125" style="130" customWidth="1"/>
    <col min="15598" max="15598" width="2.42578125" style="130" customWidth="1"/>
    <col min="15599" max="15599" width="11.42578125" style="130" customWidth="1"/>
    <col min="15600" max="15600" width="1.140625" style="130" customWidth="1"/>
    <col min="15601" max="15601" width="12.85546875" style="130" customWidth="1"/>
    <col min="15602" max="15602" width="1.140625" style="130" customWidth="1"/>
    <col min="15603" max="15604" width="12.85546875" style="130" customWidth="1"/>
    <col min="15605" max="15605" width="1.140625" style="130" customWidth="1"/>
    <col min="15606" max="15608" width="12.85546875" style="130" customWidth="1"/>
    <col min="15609" max="15609" width="0.85546875" style="130" customWidth="1"/>
    <col min="15610" max="15610" width="2.5703125" style="130" customWidth="1"/>
    <col min="15611" max="15611" width="1" style="130" customWidth="1"/>
    <col min="15612" max="15851" width="9.140625" style="130"/>
    <col min="15852" max="15852" width="1" style="130" customWidth="1"/>
    <col min="15853" max="15853" width="2.5703125" style="130" customWidth="1"/>
    <col min="15854" max="15854" width="2.42578125" style="130" customWidth="1"/>
    <col min="15855" max="15855" width="11.42578125" style="130" customWidth="1"/>
    <col min="15856" max="15856" width="1.140625" style="130" customWidth="1"/>
    <col min="15857" max="15857" width="12.85546875" style="130" customWidth="1"/>
    <col min="15858" max="15858" width="1.140625" style="130" customWidth="1"/>
    <col min="15859" max="15860" width="12.85546875" style="130" customWidth="1"/>
    <col min="15861" max="15861" width="1.140625" style="130" customWidth="1"/>
    <col min="15862" max="15864" width="12.85546875" style="130" customWidth="1"/>
    <col min="15865" max="15865" width="0.85546875" style="130" customWidth="1"/>
    <col min="15866" max="15866" width="2.5703125" style="130" customWidth="1"/>
    <col min="15867" max="15867" width="1" style="130" customWidth="1"/>
    <col min="15868" max="16107" width="9.140625" style="130"/>
    <col min="16108" max="16108" width="1" style="130" customWidth="1"/>
    <col min="16109" max="16109" width="2.5703125" style="130" customWidth="1"/>
    <col min="16110" max="16110" width="2.42578125" style="130" customWidth="1"/>
    <col min="16111" max="16111" width="11.42578125" style="130" customWidth="1"/>
    <col min="16112" max="16112" width="1.140625" style="130" customWidth="1"/>
    <col min="16113" max="16113" width="12.85546875" style="130" customWidth="1"/>
    <col min="16114" max="16114" width="1.140625" style="130" customWidth="1"/>
    <col min="16115" max="16116" width="12.85546875" style="130" customWidth="1"/>
    <col min="16117" max="16117" width="1.140625" style="130" customWidth="1"/>
    <col min="16118" max="16120" width="12.85546875" style="130" customWidth="1"/>
    <col min="16121" max="16121" width="0.85546875" style="130" customWidth="1"/>
    <col min="16122" max="16122" width="2.5703125" style="130" customWidth="1"/>
    <col min="16123" max="16123" width="1" style="130" customWidth="1"/>
    <col min="16124" max="16384" width="9.140625" style="130"/>
  </cols>
  <sheetData>
    <row r="1" spans="1:22" ht="13.5" customHeight="1">
      <c r="A1" s="132"/>
      <c r="B1" s="912"/>
      <c r="C1" s="913" t="s">
        <v>434</v>
      </c>
      <c r="D1" s="914"/>
      <c r="E1" s="132"/>
      <c r="F1" s="132"/>
      <c r="G1" s="132"/>
      <c r="H1" s="132"/>
      <c r="I1" s="915"/>
      <c r="J1" s="132"/>
      <c r="K1" s="132"/>
      <c r="L1" s="129"/>
    </row>
    <row r="2" spans="1:22" ht="6" customHeight="1">
      <c r="A2" s="395"/>
      <c r="B2" s="916"/>
      <c r="C2" s="917"/>
      <c r="D2" s="917"/>
      <c r="E2" s="918"/>
      <c r="F2" s="918"/>
      <c r="G2" s="918"/>
      <c r="H2" s="918"/>
      <c r="I2" s="919"/>
      <c r="J2" s="880"/>
      <c r="K2" s="394"/>
      <c r="L2" s="129"/>
    </row>
    <row r="3" spans="1:22" ht="6" customHeight="1" thickBot="1">
      <c r="A3" s="395"/>
      <c r="B3" s="395"/>
      <c r="C3" s="132"/>
      <c r="D3" s="132"/>
      <c r="E3" s="132"/>
      <c r="F3" s="132"/>
      <c r="G3" s="132"/>
      <c r="H3" s="132"/>
      <c r="I3" s="132"/>
      <c r="J3" s="132"/>
      <c r="K3" s="396"/>
      <c r="L3" s="129"/>
    </row>
    <row r="4" spans="1:22" s="134" customFormat="1" ht="13.5" customHeight="1" thickBot="1">
      <c r="A4" s="441"/>
      <c r="B4" s="395"/>
      <c r="C4" s="1710" t="s">
        <v>435</v>
      </c>
      <c r="D4" s="1711"/>
      <c r="E4" s="1711"/>
      <c r="F4" s="1711"/>
      <c r="G4" s="1711"/>
      <c r="H4" s="1711"/>
      <c r="I4" s="1711"/>
      <c r="J4" s="1712"/>
      <c r="K4" s="396"/>
      <c r="L4" s="133"/>
      <c r="M4" s="1433"/>
      <c r="N4" s="1435"/>
      <c r="O4" s="1435"/>
      <c r="P4" s="1435"/>
      <c r="Q4" s="1435"/>
      <c r="R4" s="1435"/>
      <c r="S4" s="1435"/>
      <c r="T4" s="1435"/>
      <c r="U4" s="1435"/>
      <c r="V4" s="1435"/>
    </row>
    <row r="5" spans="1:22" ht="15.75" customHeight="1">
      <c r="A5" s="395"/>
      <c r="B5" s="395"/>
      <c r="C5" s="920" t="s">
        <v>69</v>
      </c>
      <c r="D5" s="135"/>
      <c r="E5" s="135"/>
      <c r="F5" s="135"/>
      <c r="G5" s="135"/>
      <c r="H5" s="135"/>
      <c r="I5" s="135"/>
      <c r="J5" s="921"/>
      <c r="K5" s="396"/>
      <c r="L5" s="129"/>
    </row>
    <row r="6" spans="1:22" ht="12" customHeight="1">
      <c r="A6" s="395"/>
      <c r="B6" s="395"/>
      <c r="C6" s="135"/>
      <c r="D6" s="135"/>
      <c r="E6" s="922"/>
      <c r="F6" s="922"/>
      <c r="G6" s="922"/>
      <c r="H6" s="922"/>
      <c r="I6" s="922"/>
      <c r="J6" s="923"/>
      <c r="K6" s="396"/>
      <c r="L6" s="129"/>
    </row>
    <row r="7" spans="1:22" ht="24" customHeight="1">
      <c r="A7" s="395"/>
      <c r="B7" s="395"/>
      <c r="C7" s="1713" t="s">
        <v>596</v>
      </c>
      <c r="D7" s="1714"/>
      <c r="E7" s="911" t="s">
        <v>68</v>
      </c>
      <c r="F7" s="911" t="s">
        <v>436</v>
      </c>
      <c r="G7" s="136" t="s">
        <v>437</v>
      </c>
      <c r="H7" s="136" t="s">
        <v>438</v>
      </c>
      <c r="I7" s="136"/>
      <c r="J7" s="924"/>
      <c r="K7" s="397"/>
      <c r="L7" s="137"/>
    </row>
    <row r="8" spans="1:22" s="931" customFormat="1" ht="3" customHeight="1">
      <c r="A8" s="925"/>
      <c r="B8" s="395"/>
      <c r="C8" s="138"/>
      <c r="D8" s="926"/>
      <c r="E8" s="927"/>
      <c r="F8" s="928"/>
      <c r="G8" s="926"/>
      <c r="H8" s="926"/>
      <c r="I8" s="926"/>
      <c r="J8" s="926"/>
      <c r="K8" s="929"/>
      <c r="L8" s="930"/>
      <c r="M8" s="1433"/>
      <c r="N8" s="1436"/>
      <c r="O8" s="1436"/>
      <c r="P8" s="1436"/>
      <c r="Q8" s="1436"/>
      <c r="R8" s="1436"/>
      <c r="S8" s="1436"/>
      <c r="T8" s="1436"/>
      <c r="U8" s="1436"/>
      <c r="V8" s="1436"/>
    </row>
    <row r="9" spans="1:22" s="142" customFormat="1" ht="12.75" customHeight="1">
      <c r="A9" s="442"/>
      <c r="B9" s="395"/>
      <c r="C9" s="140" t="s">
        <v>199</v>
      </c>
      <c r="D9" s="850" t="s">
        <v>199</v>
      </c>
      <c r="E9" s="877">
        <v>4.7</v>
      </c>
      <c r="F9" s="877">
        <v>7.2</v>
      </c>
      <c r="G9" s="877">
        <v>4.9000000000000004</v>
      </c>
      <c r="H9" s="877">
        <v>4.4000000000000004</v>
      </c>
      <c r="I9" s="141">
        <f>IFERROR(H9/G9,":")</f>
        <v>0.89795918367346939</v>
      </c>
      <c r="J9" s="932"/>
      <c r="K9" s="398"/>
      <c r="L9" s="139"/>
      <c r="M9" s="1437"/>
      <c r="N9" s="1438"/>
      <c r="O9" s="1438"/>
      <c r="P9" s="1438"/>
      <c r="Q9" s="1439"/>
      <c r="R9" s="1440"/>
      <c r="S9" s="1438"/>
      <c r="T9" s="1438"/>
      <c r="U9" s="1438"/>
      <c r="V9" s="1438"/>
    </row>
    <row r="10" spans="1:22" ht="12.75" customHeight="1">
      <c r="A10" s="395"/>
      <c r="B10" s="395"/>
      <c r="C10" s="140" t="s">
        <v>200</v>
      </c>
      <c r="D10" s="850" t="s">
        <v>200</v>
      </c>
      <c r="E10" s="877">
        <v>5.6</v>
      </c>
      <c r="F10" s="877">
        <v>10.5</v>
      </c>
      <c r="G10" s="877">
        <v>6</v>
      </c>
      <c r="H10" s="877">
        <v>5.2</v>
      </c>
      <c r="I10" s="141">
        <f t="shared" ref="I10:I39" si="0">IFERROR(H10/G10,":")</f>
        <v>0.8666666666666667</v>
      </c>
      <c r="J10" s="932"/>
      <c r="K10" s="399"/>
      <c r="L10" s="131"/>
      <c r="M10" s="1437"/>
      <c r="P10" s="1438"/>
      <c r="Q10" s="1441"/>
      <c r="R10" s="1440"/>
    </row>
    <row r="11" spans="1:22" ht="12.75" customHeight="1">
      <c r="A11" s="395"/>
      <c r="B11" s="395"/>
      <c r="C11" s="140" t="s">
        <v>201</v>
      </c>
      <c r="D11" s="850" t="s">
        <v>201</v>
      </c>
      <c r="E11" s="877">
        <v>8.5</v>
      </c>
      <c r="F11" s="877">
        <v>22.6</v>
      </c>
      <c r="G11" s="877">
        <v>8.9</v>
      </c>
      <c r="H11" s="877">
        <v>8.1</v>
      </c>
      <c r="I11" s="141">
        <f t="shared" si="0"/>
        <v>0.91011235955056169</v>
      </c>
      <c r="J11" s="932"/>
      <c r="K11" s="399"/>
      <c r="L11" s="131"/>
      <c r="M11" s="1437"/>
      <c r="P11" s="1438"/>
      <c r="Q11" s="1441"/>
      <c r="R11" s="1440"/>
    </row>
    <row r="12" spans="1:22" ht="12.75" customHeight="1">
      <c r="A12" s="395"/>
      <c r="B12" s="395"/>
      <c r="C12" s="140" t="s">
        <v>406</v>
      </c>
      <c r="D12" s="850" t="s">
        <v>406</v>
      </c>
      <c r="E12" s="877">
        <v>16</v>
      </c>
      <c r="F12" s="877">
        <v>33.200000000000003</v>
      </c>
      <c r="G12" s="877">
        <v>16.899999999999999</v>
      </c>
      <c r="H12" s="877">
        <v>15.1</v>
      </c>
      <c r="I12" s="141">
        <f t="shared" si="0"/>
        <v>0.89349112426035504</v>
      </c>
      <c r="J12" s="932"/>
      <c r="K12" s="399"/>
      <c r="L12" s="131"/>
      <c r="M12" s="1437"/>
      <c r="O12" s="1442"/>
      <c r="P12" s="1438"/>
      <c r="Q12" s="1441"/>
      <c r="R12" s="1440"/>
    </row>
    <row r="13" spans="1:22" ht="12.75" customHeight="1">
      <c r="A13" s="395"/>
      <c r="B13" s="395"/>
      <c r="C13" s="140"/>
      <c r="D13" s="850" t="s">
        <v>414</v>
      </c>
      <c r="E13" s="877">
        <v>18.2</v>
      </c>
      <c r="F13" s="877">
        <v>45.5</v>
      </c>
      <c r="G13" s="877">
        <v>18</v>
      </c>
      <c r="H13" s="877">
        <v>18.399999999999999</v>
      </c>
      <c r="I13" s="141">
        <f t="shared" si="0"/>
        <v>1.0222222222222221</v>
      </c>
      <c r="J13" s="932"/>
      <c r="K13" s="399"/>
      <c r="L13" s="131"/>
      <c r="M13" s="1437"/>
      <c r="O13" s="1442"/>
      <c r="Q13" s="1441"/>
      <c r="R13" s="1440"/>
    </row>
    <row r="14" spans="1:22" ht="12.75" customHeight="1">
      <c r="A14" s="395"/>
      <c r="B14" s="395"/>
      <c r="C14" s="140" t="s">
        <v>202</v>
      </c>
      <c r="D14" s="850" t="s">
        <v>202</v>
      </c>
      <c r="E14" s="877">
        <v>12.2</v>
      </c>
      <c r="F14" s="877">
        <v>24.8</v>
      </c>
      <c r="G14" s="877">
        <v>11.3</v>
      </c>
      <c r="H14" s="877">
        <v>13.3</v>
      </c>
      <c r="I14" s="141">
        <f t="shared" si="0"/>
        <v>1.1769911504424779</v>
      </c>
      <c r="J14" s="932"/>
      <c r="K14" s="399"/>
      <c r="L14" s="131"/>
      <c r="M14" s="1437"/>
      <c r="O14" s="1442"/>
      <c r="Q14" s="1441"/>
      <c r="R14" s="1440"/>
    </row>
    <row r="15" spans="1:22" ht="12.75" customHeight="1">
      <c r="A15" s="395"/>
      <c r="B15" s="395"/>
      <c r="C15" s="140" t="s">
        <v>407</v>
      </c>
      <c r="D15" s="850" t="s">
        <v>415</v>
      </c>
      <c r="E15" s="877">
        <v>9.3000000000000007</v>
      </c>
      <c r="F15" s="877">
        <v>18</v>
      </c>
      <c r="G15" s="877">
        <v>9</v>
      </c>
      <c r="H15" s="877">
        <v>9.8000000000000007</v>
      </c>
      <c r="I15" s="141">
        <f t="shared" si="0"/>
        <v>1.088888888888889</v>
      </c>
      <c r="J15" s="932"/>
      <c r="K15" s="399"/>
      <c r="L15" s="131"/>
      <c r="M15" s="1437"/>
      <c r="P15" s="1438"/>
      <c r="Q15" s="1441"/>
      <c r="R15" s="1440"/>
    </row>
    <row r="16" spans="1:22" ht="12.75" customHeight="1">
      <c r="A16" s="395"/>
      <c r="B16" s="395"/>
      <c r="C16" s="140" t="s">
        <v>203</v>
      </c>
      <c r="D16" s="850" t="s">
        <v>203</v>
      </c>
      <c r="E16" s="877">
        <v>23</v>
      </c>
      <c r="F16" s="877">
        <v>50.1</v>
      </c>
      <c r="G16" s="877">
        <v>21.7</v>
      </c>
      <c r="H16" s="877">
        <v>24.4</v>
      </c>
      <c r="I16" s="141">
        <f t="shared" si="0"/>
        <v>1.1244239631336406</v>
      </c>
      <c r="J16" s="932"/>
      <c r="K16" s="399"/>
      <c r="L16" s="131"/>
      <c r="M16" s="1437"/>
      <c r="P16" s="1438"/>
      <c r="Q16" s="1441"/>
      <c r="R16" s="1440"/>
    </row>
    <row r="17" spans="1:22" ht="12.75" customHeight="1">
      <c r="A17" s="395"/>
      <c r="B17" s="395"/>
      <c r="C17" s="140" t="s">
        <v>408</v>
      </c>
      <c r="D17" s="850" t="s">
        <v>408</v>
      </c>
      <c r="E17" s="877">
        <v>5.9</v>
      </c>
      <c r="F17" s="877">
        <v>11.8</v>
      </c>
      <c r="G17" s="877">
        <v>6.3</v>
      </c>
      <c r="H17" s="877">
        <v>5.5</v>
      </c>
      <c r="I17" s="141">
        <f t="shared" si="0"/>
        <v>0.87301587301587302</v>
      </c>
      <c r="J17" s="932"/>
      <c r="K17" s="399"/>
      <c r="L17" s="131"/>
      <c r="M17" s="1437"/>
      <c r="P17" s="1438"/>
      <c r="Q17" s="1441"/>
      <c r="R17" s="1440"/>
    </row>
    <row r="18" spans="1:22" ht="12.75" customHeight="1">
      <c r="A18" s="395"/>
      <c r="B18" s="395"/>
      <c r="C18" s="140" t="s">
        <v>204</v>
      </c>
      <c r="D18" s="850" t="s">
        <v>204</v>
      </c>
      <c r="E18" s="877">
        <v>9.1</v>
      </c>
      <c r="F18" s="877">
        <v>21.7</v>
      </c>
      <c r="G18" s="877">
        <v>9.8000000000000007</v>
      </c>
      <c r="H18" s="877">
        <v>8.5</v>
      </c>
      <c r="I18" s="141">
        <f t="shared" si="0"/>
        <v>0.86734693877551017</v>
      </c>
      <c r="J18" s="932"/>
      <c r="K18" s="399"/>
      <c r="L18" s="131"/>
      <c r="M18" s="1437"/>
      <c r="N18" s="1443"/>
      <c r="Q18" s="1441"/>
      <c r="R18" s="1440"/>
    </row>
    <row r="19" spans="1:22" ht="12.75" customHeight="1">
      <c r="A19" s="395"/>
      <c r="B19" s="395"/>
      <c r="C19" s="140" t="s">
        <v>205</v>
      </c>
      <c r="D19" s="850" t="s">
        <v>205</v>
      </c>
      <c r="E19" s="877">
        <v>10.6</v>
      </c>
      <c r="F19" s="877">
        <v>24.4</v>
      </c>
      <c r="G19" s="877">
        <v>10.9</v>
      </c>
      <c r="H19" s="877">
        <v>10.199999999999999</v>
      </c>
      <c r="I19" s="141">
        <f t="shared" si="0"/>
        <v>0.93577981651376141</v>
      </c>
      <c r="J19" s="932"/>
      <c r="K19" s="399"/>
      <c r="L19" s="131"/>
      <c r="M19" s="1437"/>
      <c r="N19" s="1443"/>
      <c r="Q19" s="1441"/>
      <c r="R19" s="1440"/>
    </row>
    <row r="20" spans="1:22" s="144" customFormat="1" ht="12.75" customHeight="1">
      <c r="A20" s="443"/>
      <c r="B20" s="395"/>
      <c r="C20" s="140" t="s">
        <v>377</v>
      </c>
      <c r="D20" s="850" t="s">
        <v>409</v>
      </c>
      <c r="E20" s="877">
        <v>25.7</v>
      </c>
      <c r="F20" s="877">
        <v>50.1</v>
      </c>
      <c r="G20" s="877">
        <v>22.5</v>
      </c>
      <c r="H20" s="877">
        <v>29.6</v>
      </c>
      <c r="I20" s="141">
        <f t="shared" si="0"/>
        <v>1.3155555555555556</v>
      </c>
      <c r="J20" s="933"/>
      <c r="K20" s="400"/>
      <c r="L20" s="143"/>
      <c r="M20" s="1437"/>
      <c r="N20" s="1444"/>
      <c r="O20" s="1444"/>
      <c r="P20" s="1444"/>
      <c r="Q20" s="1445"/>
      <c r="R20" s="1440"/>
      <c r="S20" s="1444"/>
      <c r="T20" s="1444"/>
      <c r="U20" s="1444"/>
      <c r="V20" s="1444"/>
    </row>
    <row r="21" spans="1:22" ht="12.75" customHeight="1">
      <c r="A21" s="395"/>
      <c r="B21" s="395"/>
      <c r="C21" s="140" t="s">
        <v>206</v>
      </c>
      <c r="D21" s="850" t="s">
        <v>416</v>
      </c>
      <c r="E21" s="877">
        <v>7</v>
      </c>
      <c r="F21" s="877">
        <v>10.8</v>
      </c>
      <c r="G21" s="877">
        <v>6.7</v>
      </c>
      <c r="H21" s="877">
        <v>7.4</v>
      </c>
      <c r="I21" s="141">
        <f t="shared" si="0"/>
        <v>1.1044776119402986</v>
      </c>
      <c r="J21" s="932"/>
      <c r="K21" s="399"/>
      <c r="L21" s="131"/>
      <c r="M21" s="1437"/>
      <c r="Q21" s="1441"/>
      <c r="R21" s="1440"/>
    </row>
    <row r="22" spans="1:22" s="146" customFormat="1" ht="12.75" customHeight="1">
      <c r="A22" s="444"/>
      <c r="B22" s="395"/>
      <c r="C22" s="140" t="s">
        <v>207</v>
      </c>
      <c r="D22" s="850" t="s">
        <v>207</v>
      </c>
      <c r="E22" s="877">
        <v>9.8000000000000007</v>
      </c>
      <c r="F22" s="877">
        <v>21.1</v>
      </c>
      <c r="G22" s="877">
        <v>11.3</v>
      </c>
      <c r="H22" s="877">
        <v>8</v>
      </c>
      <c r="I22" s="141">
        <f t="shared" si="0"/>
        <v>0.70796460176991149</v>
      </c>
      <c r="J22" s="933"/>
      <c r="K22" s="401"/>
      <c r="L22" s="145"/>
      <c r="M22" s="1437"/>
      <c r="N22" s="1446"/>
      <c r="O22" s="1446"/>
      <c r="P22" s="1446"/>
      <c r="Q22" s="1447"/>
      <c r="R22" s="1440"/>
      <c r="S22" s="1446"/>
      <c r="T22" s="1446"/>
      <c r="U22" s="1446"/>
      <c r="V22" s="1446"/>
    </row>
    <row r="23" spans="1:22" s="148" customFormat="1" ht="12.75" customHeight="1">
      <c r="A23" s="402"/>
      <c r="B23" s="402"/>
      <c r="C23" s="140" t="s">
        <v>208</v>
      </c>
      <c r="D23" s="850" t="s">
        <v>208</v>
      </c>
      <c r="E23" s="877">
        <v>13</v>
      </c>
      <c r="F23" s="877">
        <v>43.1</v>
      </c>
      <c r="G23" s="877">
        <v>11.9</v>
      </c>
      <c r="H23" s="877">
        <v>14.3</v>
      </c>
      <c r="I23" s="141">
        <f t="shared" si="0"/>
        <v>1.2016806722689075</v>
      </c>
      <c r="J23" s="932"/>
      <c r="K23" s="399"/>
      <c r="L23" s="147"/>
      <c r="M23" s="1437"/>
      <c r="N23" s="1443"/>
      <c r="O23" s="1443"/>
      <c r="P23" s="1443"/>
      <c r="Q23" s="1441"/>
      <c r="R23" s="1440"/>
      <c r="S23" s="1443"/>
      <c r="T23" s="1443"/>
      <c r="U23" s="1443"/>
      <c r="V23" s="1443"/>
    </row>
    <row r="24" spans="1:22" ht="12.75" customHeight="1">
      <c r="A24" s="395"/>
      <c r="B24" s="395"/>
      <c r="C24" s="140" t="s">
        <v>209</v>
      </c>
      <c r="D24" s="850" t="s">
        <v>209</v>
      </c>
      <c r="E24" s="877">
        <v>5.7</v>
      </c>
      <c r="F24" s="877">
        <v>20.9</v>
      </c>
      <c r="G24" s="877">
        <v>5.6</v>
      </c>
      <c r="H24" s="877">
        <v>5.9</v>
      </c>
      <c r="I24" s="141">
        <f t="shared" si="0"/>
        <v>1.0535714285714286</v>
      </c>
      <c r="J24" s="932"/>
      <c r="K24" s="399"/>
      <c r="L24" s="131"/>
      <c r="M24" s="1437"/>
      <c r="Q24" s="1441"/>
      <c r="R24" s="1440"/>
    </row>
    <row r="25" spans="1:22" ht="12.75" customHeight="1">
      <c r="A25" s="395"/>
      <c r="B25" s="395"/>
      <c r="C25" s="140" t="s">
        <v>210</v>
      </c>
      <c r="D25" s="850" t="s">
        <v>210</v>
      </c>
      <c r="E25" s="877">
        <v>5.8</v>
      </c>
      <c r="F25" s="877">
        <v>11.2</v>
      </c>
      <c r="G25" s="877">
        <v>5.6</v>
      </c>
      <c r="H25" s="877">
        <v>6</v>
      </c>
      <c r="I25" s="141">
        <f t="shared" si="0"/>
        <v>1.0714285714285714</v>
      </c>
      <c r="J25" s="932"/>
      <c r="K25" s="399"/>
      <c r="L25" s="131"/>
      <c r="M25" s="1437"/>
      <c r="Q25" s="1441"/>
      <c r="R25" s="1440"/>
    </row>
    <row r="26" spans="1:22" s="150" customFormat="1" ht="12.75" customHeight="1">
      <c r="A26" s="403"/>
      <c r="B26" s="403"/>
      <c r="C26" s="138" t="s">
        <v>73</v>
      </c>
      <c r="D26" s="934" t="s">
        <v>73</v>
      </c>
      <c r="E26" s="935">
        <v>13.5</v>
      </c>
      <c r="F26" s="935">
        <v>33.799999999999997</v>
      </c>
      <c r="G26" s="935">
        <v>12.9</v>
      </c>
      <c r="H26" s="935">
        <v>14.1</v>
      </c>
      <c r="I26" s="936">
        <f t="shared" si="0"/>
        <v>1.0930232558139534</v>
      </c>
      <c r="J26" s="933"/>
      <c r="K26" s="404"/>
      <c r="L26" s="149"/>
      <c r="M26" s="1437"/>
      <c r="N26" s="1448"/>
      <c r="O26" s="1448"/>
      <c r="P26" s="1448"/>
      <c r="Q26" s="1447"/>
      <c r="R26" s="1440"/>
      <c r="S26" s="1448"/>
      <c r="T26" s="1448"/>
      <c r="U26" s="1448"/>
      <c r="V26" s="1448"/>
    </row>
    <row r="27" spans="1:22" s="152" customFormat="1" ht="12.75" customHeight="1">
      <c r="A27" s="405"/>
      <c r="B27" s="445"/>
      <c r="C27" s="449" t="s">
        <v>211</v>
      </c>
      <c r="D27" s="851" t="s">
        <v>211</v>
      </c>
      <c r="E27" s="878">
        <v>11.3</v>
      </c>
      <c r="F27" s="878">
        <v>22.7</v>
      </c>
      <c r="G27" s="878">
        <v>11</v>
      </c>
      <c r="H27" s="878">
        <v>11.6</v>
      </c>
      <c r="I27" s="937">
        <f t="shared" si="0"/>
        <v>1.0545454545454545</v>
      </c>
      <c r="J27" s="938"/>
      <c r="K27" s="406"/>
      <c r="L27" s="151"/>
      <c r="M27" s="1437"/>
      <c r="N27" s="1449"/>
      <c r="O27" s="1449"/>
      <c r="P27" s="1449"/>
      <c r="Q27" s="1434"/>
      <c r="R27" s="1449"/>
      <c r="S27" s="1449"/>
      <c r="T27" s="1449"/>
      <c r="U27" s="1449"/>
      <c r="V27" s="1449"/>
    </row>
    <row r="28" spans="1:22" ht="12.75" customHeight="1">
      <c r="A28" s="395"/>
      <c r="B28" s="395"/>
      <c r="C28" s="140" t="s">
        <v>212</v>
      </c>
      <c r="D28" s="850" t="s">
        <v>212</v>
      </c>
      <c r="E28" s="877">
        <v>10.4</v>
      </c>
      <c r="F28" s="877">
        <v>23.8</v>
      </c>
      <c r="G28" s="877">
        <v>11.2</v>
      </c>
      <c r="H28" s="877">
        <v>9.4</v>
      </c>
      <c r="I28" s="141">
        <f t="shared" si="0"/>
        <v>0.83928571428571441</v>
      </c>
      <c r="J28" s="932"/>
      <c r="K28" s="399"/>
      <c r="L28" s="131"/>
      <c r="M28" s="1437"/>
    </row>
    <row r="29" spans="1:22" ht="12.75" customHeight="1">
      <c r="A29" s="395"/>
      <c r="B29" s="395"/>
      <c r="C29" s="140" t="s">
        <v>213</v>
      </c>
      <c r="D29" s="850" t="s">
        <v>213</v>
      </c>
      <c r="E29" s="877">
        <v>6.4</v>
      </c>
      <c r="F29" s="877">
        <v>10.8</v>
      </c>
      <c r="G29" s="877">
        <v>6.2</v>
      </c>
      <c r="H29" s="877">
        <v>6.5</v>
      </c>
      <c r="I29" s="141">
        <f t="shared" si="0"/>
        <v>1.0483870967741935</v>
      </c>
      <c r="J29" s="932"/>
      <c r="K29" s="399"/>
      <c r="L29" s="131"/>
      <c r="M29" s="1437"/>
    </row>
    <row r="30" spans="1:22" ht="12.75" customHeight="1">
      <c r="A30" s="395"/>
      <c r="B30" s="395"/>
      <c r="C30" s="140" t="s">
        <v>379</v>
      </c>
      <c r="D30" s="850" t="s">
        <v>411</v>
      </c>
      <c r="E30" s="877">
        <v>7.4</v>
      </c>
      <c r="F30" s="877">
        <v>19.2</v>
      </c>
      <c r="G30" s="877">
        <v>7.2</v>
      </c>
      <c r="H30" s="877">
        <v>7.6</v>
      </c>
      <c r="I30" s="141">
        <f t="shared" si="0"/>
        <v>1.0555555555555556</v>
      </c>
      <c r="J30" s="932"/>
      <c r="K30" s="399"/>
      <c r="L30" s="131"/>
      <c r="M30" s="1437"/>
    </row>
    <row r="31" spans="1:22" ht="12.75" customHeight="1">
      <c r="A31" s="395"/>
      <c r="B31" s="395"/>
      <c r="C31" s="140" t="s">
        <v>365</v>
      </c>
      <c r="D31" s="850" t="s">
        <v>412</v>
      </c>
      <c r="E31" s="877" t="s">
        <v>597</v>
      </c>
      <c r="F31" s="877" t="s">
        <v>597</v>
      </c>
      <c r="G31" s="877" t="s">
        <v>597</v>
      </c>
      <c r="H31" s="877" t="s">
        <v>597</v>
      </c>
      <c r="I31" s="141" t="str">
        <f t="shared" si="0"/>
        <v>:</v>
      </c>
      <c r="J31" s="932"/>
      <c r="K31" s="399"/>
      <c r="L31" s="131"/>
      <c r="M31" s="1437"/>
    </row>
    <row r="32" spans="1:22" ht="12.75" customHeight="1">
      <c r="A32" s="395"/>
      <c r="B32" s="395"/>
      <c r="C32" s="140" t="s">
        <v>246</v>
      </c>
      <c r="D32" s="850" t="s">
        <v>417</v>
      </c>
      <c r="E32" s="877">
        <v>9.5</v>
      </c>
      <c r="F32" s="877">
        <v>18.399999999999999</v>
      </c>
      <c r="G32" s="877">
        <v>11.1</v>
      </c>
      <c r="H32" s="877">
        <v>8</v>
      </c>
      <c r="I32" s="141">
        <f t="shared" si="0"/>
        <v>0.7207207207207208</v>
      </c>
      <c r="J32" s="932"/>
      <c r="K32" s="399"/>
      <c r="L32" s="131"/>
      <c r="M32" s="1437"/>
    </row>
    <row r="33" spans="1:22" s="155" customFormat="1" ht="12.75" customHeight="1">
      <c r="A33" s="446"/>
      <c r="B33" s="395"/>
      <c r="C33" s="140" t="s">
        <v>214</v>
      </c>
      <c r="D33" s="850" t="s">
        <v>214</v>
      </c>
      <c r="E33" s="877">
        <v>7.7</v>
      </c>
      <c r="F33" s="877">
        <v>20.5</v>
      </c>
      <c r="G33" s="877">
        <v>7.1</v>
      </c>
      <c r="H33" s="877">
        <v>8.4</v>
      </c>
      <c r="I33" s="141">
        <f t="shared" si="0"/>
        <v>1.183098591549296</v>
      </c>
      <c r="J33" s="932"/>
      <c r="K33" s="407"/>
      <c r="L33" s="153"/>
      <c r="M33" s="1437"/>
      <c r="N33" s="1450"/>
      <c r="O33" s="1450"/>
      <c r="P33" s="1450"/>
      <c r="Q33" s="1450"/>
      <c r="R33" s="1450"/>
      <c r="S33" s="1450"/>
      <c r="T33" s="1450"/>
      <c r="U33" s="1450"/>
      <c r="V33" s="1450"/>
    </row>
    <row r="34" spans="1:22" ht="12.75" customHeight="1">
      <c r="A34" s="395"/>
      <c r="B34" s="395"/>
      <c r="C34" s="140" t="s">
        <v>378</v>
      </c>
      <c r="D34" s="850" t="s">
        <v>410</v>
      </c>
      <c r="E34" s="877">
        <v>5.5</v>
      </c>
      <c r="F34" s="877">
        <v>15.6</v>
      </c>
      <c r="G34" s="877">
        <v>5.6</v>
      </c>
      <c r="H34" s="877">
        <v>5.3</v>
      </c>
      <c r="I34" s="141">
        <f t="shared" si="0"/>
        <v>0.94642857142857151</v>
      </c>
      <c r="J34" s="932"/>
      <c r="K34" s="399"/>
      <c r="L34" s="131"/>
      <c r="M34" s="1437"/>
    </row>
    <row r="35" spans="1:22" ht="12.75" customHeight="1">
      <c r="A35" s="395"/>
      <c r="B35" s="395"/>
      <c r="C35" s="140" t="s">
        <v>215</v>
      </c>
      <c r="D35" s="850" t="s">
        <v>215</v>
      </c>
      <c r="E35" s="877">
        <v>5.8</v>
      </c>
      <c r="F35" s="877">
        <v>14.5</v>
      </c>
      <c r="G35" s="877">
        <v>5</v>
      </c>
      <c r="H35" s="877">
        <v>6.8</v>
      </c>
      <c r="I35" s="141">
        <f t="shared" si="0"/>
        <v>1.3599999999999999</v>
      </c>
      <c r="J35" s="932"/>
      <c r="K35" s="399"/>
      <c r="L35" s="131"/>
      <c r="M35" s="1437"/>
    </row>
    <row r="36" spans="1:22" s="146" customFormat="1" ht="12.75" customHeight="1">
      <c r="A36" s="444"/>
      <c r="B36" s="395"/>
      <c r="C36" s="140" t="s">
        <v>413</v>
      </c>
      <c r="D36" s="850" t="s">
        <v>413</v>
      </c>
      <c r="E36" s="877">
        <v>6.5</v>
      </c>
      <c r="F36" s="877" t="s">
        <v>597</v>
      </c>
      <c r="G36" s="877">
        <v>6.7</v>
      </c>
      <c r="H36" s="877">
        <v>6.2</v>
      </c>
      <c r="I36" s="141">
        <f t="shared" si="0"/>
        <v>0.92537313432835822</v>
      </c>
      <c r="J36" s="933"/>
      <c r="K36" s="401"/>
      <c r="L36" s="145"/>
      <c r="M36" s="1437"/>
      <c r="N36" s="1446"/>
      <c r="O36" s="1446"/>
      <c r="P36" s="1446"/>
      <c r="Q36" s="1446"/>
      <c r="R36" s="1446"/>
      <c r="S36" s="1446"/>
      <c r="T36" s="1446"/>
      <c r="U36" s="1446"/>
      <c r="V36" s="1446"/>
    </row>
    <row r="37" spans="1:22" ht="12.75" customHeight="1">
      <c r="A37" s="395"/>
      <c r="B37" s="395"/>
      <c r="C37" s="140" t="s">
        <v>216</v>
      </c>
      <c r="D37" s="850" t="s">
        <v>216</v>
      </c>
      <c r="E37" s="877">
        <v>7.6</v>
      </c>
      <c r="F37" s="877">
        <v>20.8</v>
      </c>
      <c r="G37" s="877">
        <v>7.7</v>
      </c>
      <c r="H37" s="877">
        <v>7.4</v>
      </c>
      <c r="I37" s="141">
        <f t="shared" si="0"/>
        <v>0.96103896103896103</v>
      </c>
      <c r="J37" s="932"/>
      <c r="K37" s="399"/>
      <c r="L37" s="131"/>
      <c r="M37" s="1437"/>
    </row>
    <row r="38" spans="1:22" s="152" customFormat="1" ht="12.75" customHeight="1">
      <c r="A38" s="405"/>
      <c r="B38" s="447"/>
      <c r="C38" s="449" t="s">
        <v>217</v>
      </c>
      <c r="D38" s="851" t="s">
        <v>418</v>
      </c>
      <c r="E38" s="878">
        <v>9.8000000000000007</v>
      </c>
      <c r="F38" s="878">
        <v>20.9</v>
      </c>
      <c r="G38" s="878">
        <v>9.6</v>
      </c>
      <c r="H38" s="878">
        <v>10</v>
      </c>
      <c r="I38" s="937">
        <f t="shared" si="0"/>
        <v>1.0416666666666667</v>
      </c>
      <c r="J38" s="938"/>
      <c r="K38" s="406"/>
      <c r="L38" s="151"/>
      <c r="M38" s="1437"/>
      <c r="N38" s="1449"/>
      <c r="O38" s="1449"/>
      <c r="P38" s="1449"/>
      <c r="Q38" s="1449"/>
      <c r="R38" s="1449"/>
      <c r="S38" s="1449"/>
      <c r="T38" s="1449"/>
      <c r="U38" s="1449"/>
      <c r="V38" s="1449"/>
    </row>
    <row r="39" spans="1:22" ht="23.25" customHeight="1">
      <c r="A39" s="395"/>
      <c r="B39" s="395"/>
      <c r="C39" s="140" t="s">
        <v>439</v>
      </c>
      <c r="D39" s="852" t="s">
        <v>439</v>
      </c>
      <c r="E39" s="877">
        <v>5.5</v>
      </c>
      <c r="F39" s="877">
        <v>12.3</v>
      </c>
      <c r="G39" s="877">
        <v>5.6</v>
      </c>
      <c r="H39" s="877">
        <v>5.3</v>
      </c>
      <c r="I39" s="141">
        <f t="shared" si="0"/>
        <v>0.94642857142857151</v>
      </c>
      <c r="J39" s="932"/>
      <c r="K39" s="399"/>
      <c r="L39" s="131"/>
      <c r="M39" s="1437"/>
    </row>
    <row r="40" spans="1:22" s="161" customFormat="1" ht="12" customHeight="1">
      <c r="A40" s="448"/>
      <c r="B40" s="395"/>
      <c r="C40" s="156"/>
      <c r="D40" s="157"/>
      <c r="E40" s="158"/>
      <c r="F40" s="158"/>
      <c r="G40" s="159"/>
      <c r="H40" s="159"/>
      <c r="I40" s="159"/>
      <c r="J40" s="159"/>
      <c r="K40" s="408"/>
      <c r="L40" s="160"/>
      <c r="M40" s="1433"/>
      <c r="N40" s="1451"/>
      <c r="O40" s="1451"/>
      <c r="P40" s="1451"/>
      <c r="Q40" s="1451"/>
      <c r="R40" s="1451"/>
      <c r="S40" s="1451"/>
      <c r="T40" s="1451"/>
      <c r="U40" s="1451"/>
      <c r="V40" s="1451"/>
    </row>
    <row r="41" spans="1:22" ht="17.25" customHeight="1">
      <c r="A41" s="395"/>
      <c r="B41" s="395"/>
      <c r="C41" s="966"/>
      <c r="D41" s="966"/>
      <c r="E41" s="967"/>
      <c r="F41" s="1715"/>
      <c r="G41" s="1715"/>
      <c r="H41" s="1715"/>
      <c r="I41" s="1715"/>
      <c r="J41" s="1715"/>
      <c r="K41" s="409"/>
      <c r="L41" s="129"/>
    </row>
    <row r="42" spans="1:22" ht="17.25" customHeight="1">
      <c r="A42" s="395"/>
      <c r="B42" s="395"/>
      <c r="C42" s="966"/>
      <c r="D42" s="1716" t="s">
        <v>507</v>
      </c>
      <c r="E42" s="1717"/>
      <c r="F42" s="1717"/>
      <c r="G42" s="968"/>
      <c r="H42" s="968"/>
      <c r="I42" s="1715"/>
      <c r="J42" s="1715"/>
      <c r="K42" s="409"/>
      <c r="L42" s="129"/>
      <c r="N42" s="1453"/>
      <c r="O42" s="1453"/>
      <c r="P42" s="1453"/>
      <c r="Q42" s="1453"/>
      <c r="R42" s="1453"/>
      <c r="T42" s="1443"/>
    </row>
    <row r="43" spans="1:22" ht="17.25" customHeight="1">
      <c r="A43" s="395"/>
      <c r="B43" s="395"/>
      <c r="C43" s="966"/>
      <c r="D43" s="1717"/>
      <c r="E43" s="1717"/>
      <c r="F43" s="1717"/>
      <c r="G43" s="968"/>
      <c r="H43" s="968"/>
      <c r="I43" s="1715"/>
      <c r="J43" s="1715"/>
      <c r="K43" s="409"/>
      <c r="L43" s="129"/>
      <c r="N43" s="1453"/>
      <c r="O43" s="1453"/>
      <c r="P43" s="1453"/>
      <c r="Q43" s="1453"/>
      <c r="R43" s="1453"/>
    </row>
    <row r="44" spans="1:22" ht="17.25" customHeight="1">
      <c r="A44" s="395"/>
      <c r="B44" s="395"/>
      <c r="C44" s="966"/>
      <c r="D44" s="1717" t="s">
        <v>508</v>
      </c>
      <c r="E44" s="1717"/>
      <c r="F44" s="1717"/>
      <c r="G44" s="968"/>
      <c r="H44" s="968"/>
      <c r="I44" s="1715"/>
      <c r="J44" s="1715"/>
      <c r="K44" s="409"/>
      <c r="L44" s="129"/>
      <c r="N44" s="1453"/>
      <c r="O44" s="1453"/>
      <c r="P44" s="1453"/>
      <c r="Q44" s="1453"/>
      <c r="R44" s="1453"/>
    </row>
    <row r="45" spans="1:22" ht="17.25" customHeight="1">
      <c r="A45" s="395"/>
      <c r="B45" s="395"/>
      <c r="C45" s="966"/>
      <c r="D45" s="1717"/>
      <c r="E45" s="1717"/>
      <c r="F45" s="1717"/>
      <c r="G45" s="968"/>
      <c r="H45" s="968"/>
      <c r="I45" s="1715"/>
      <c r="J45" s="1715"/>
      <c r="K45" s="409"/>
      <c r="L45" s="129"/>
    </row>
    <row r="46" spans="1:22" ht="17.25" customHeight="1">
      <c r="A46" s="395"/>
      <c r="B46" s="395"/>
      <c r="C46" s="966"/>
      <c r="D46" s="1717"/>
      <c r="E46" s="1717"/>
      <c r="F46" s="1717"/>
      <c r="G46" s="968"/>
      <c r="H46" s="968"/>
      <c r="I46" s="1715"/>
      <c r="J46" s="1715"/>
      <c r="K46" s="409"/>
      <c r="L46" s="129"/>
      <c r="N46" s="1453"/>
      <c r="O46" s="1453"/>
      <c r="P46" s="1453"/>
      <c r="Q46" s="1453"/>
      <c r="R46" s="1453"/>
      <c r="T46" s="1443"/>
    </row>
    <row r="47" spans="1:22" ht="17.25" customHeight="1">
      <c r="A47" s="395"/>
      <c r="B47" s="395"/>
      <c r="C47" s="966"/>
      <c r="D47" s="1717" t="s">
        <v>509</v>
      </c>
      <c r="E47" s="1717"/>
      <c r="F47" s="1717"/>
      <c r="G47" s="968"/>
      <c r="H47" s="968"/>
      <c r="I47" s="1715"/>
      <c r="J47" s="1715"/>
      <c r="K47" s="409"/>
      <c r="L47" s="129"/>
      <c r="N47" s="1453"/>
      <c r="O47" s="1453"/>
      <c r="P47" s="1453"/>
      <c r="Q47" s="1453"/>
      <c r="R47" s="1453"/>
    </row>
    <row r="48" spans="1:22" ht="17.25" customHeight="1">
      <c r="A48" s="395"/>
      <c r="B48" s="395"/>
      <c r="C48" s="966"/>
      <c r="D48" s="1717"/>
      <c r="E48" s="1717"/>
      <c r="F48" s="1717"/>
      <c r="G48" s="968"/>
      <c r="H48" s="968"/>
      <c r="I48" s="1715"/>
      <c r="J48" s="1715"/>
      <c r="K48" s="409"/>
      <c r="L48" s="129"/>
      <c r="N48" s="1453"/>
      <c r="O48" s="1453"/>
      <c r="P48" s="1453"/>
      <c r="Q48" s="1453"/>
      <c r="R48" s="1453"/>
    </row>
    <row r="49" spans="1:22" ht="17.25" customHeight="1">
      <c r="A49" s="395"/>
      <c r="B49" s="395"/>
      <c r="C49" s="966"/>
      <c r="D49" s="1717"/>
      <c r="E49" s="1717"/>
      <c r="F49" s="1717"/>
      <c r="G49" s="968"/>
      <c r="H49" s="968"/>
      <c r="I49" s="1715"/>
      <c r="J49" s="1715"/>
      <c r="K49" s="409"/>
      <c r="L49" s="129"/>
      <c r="N49" s="1453"/>
      <c r="O49" s="1453"/>
      <c r="P49" s="1453"/>
      <c r="Q49" s="1453"/>
      <c r="R49" s="1453"/>
      <c r="T49" s="1443"/>
    </row>
    <row r="50" spans="1:22" ht="17.25" customHeight="1">
      <c r="A50" s="395"/>
      <c r="B50" s="395"/>
      <c r="C50" s="966"/>
      <c r="D50" s="1717" t="s">
        <v>510</v>
      </c>
      <c r="E50" s="1717"/>
      <c r="F50" s="1717"/>
      <c r="G50" s="968"/>
      <c r="H50" s="968"/>
      <c r="I50" s="1715"/>
      <c r="J50" s="1715"/>
      <c r="K50" s="409"/>
      <c r="L50" s="129"/>
      <c r="N50" s="1453"/>
      <c r="O50" s="1453"/>
      <c r="P50" s="1453"/>
      <c r="Q50" s="1453"/>
      <c r="R50" s="1453"/>
    </row>
    <row r="51" spans="1:22" ht="17.25" customHeight="1">
      <c r="A51" s="395"/>
      <c r="B51" s="395"/>
      <c r="C51" s="966"/>
      <c r="D51" s="1717"/>
      <c r="E51" s="1717"/>
      <c r="F51" s="1717"/>
      <c r="G51" s="968"/>
      <c r="H51" s="968"/>
      <c r="I51" s="1715"/>
      <c r="J51" s="1715"/>
      <c r="K51" s="409"/>
      <c r="L51" s="129"/>
      <c r="N51" s="1453"/>
      <c r="O51" s="1453"/>
      <c r="P51" s="1453"/>
      <c r="Q51" s="1453"/>
      <c r="R51" s="1453"/>
    </row>
    <row r="52" spans="1:22" ht="17.25" customHeight="1">
      <c r="A52" s="395"/>
      <c r="B52" s="395"/>
      <c r="C52" s="966"/>
      <c r="D52" s="1717"/>
      <c r="E52" s="1717"/>
      <c r="F52" s="1717"/>
      <c r="G52" s="968"/>
      <c r="H52" s="968"/>
      <c r="I52" s="1715"/>
      <c r="J52" s="1715"/>
      <c r="K52" s="409"/>
      <c r="L52" s="129"/>
    </row>
    <row r="53" spans="1:22" s="155" customFormat="1" ht="17.25" customHeight="1">
      <c r="A53" s="446"/>
      <c r="B53" s="395"/>
      <c r="C53" s="966"/>
      <c r="D53" s="1716" t="s">
        <v>488</v>
      </c>
      <c r="E53" s="1717"/>
      <c r="F53" s="1717"/>
      <c r="G53" s="968"/>
      <c r="H53" s="968"/>
      <c r="I53" s="1715"/>
      <c r="J53" s="1715"/>
      <c r="K53" s="410"/>
      <c r="L53" s="154"/>
      <c r="M53" s="1452"/>
      <c r="N53" s="1454"/>
      <c r="O53" s="1454"/>
      <c r="P53" s="1454"/>
      <c r="Q53" s="1454"/>
      <c r="R53" s="1454"/>
      <c r="S53" s="1450"/>
      <c r="T53" s="1450"/>
      <c r="U53" s="1450"/>
      <c r="V53" s="1450"/>
    </row>
    <row r="54" spans="1:22" ht="17.25" customHeight="1">
      <c r="A54" s="395"/>
      <c r="B54" s="395"/>
      <c r="C54" s="966"/>
      <c r="D54" s="1717"/>
      <c r="E54" s="1717"/>
      <c r="F54" s="1717"/>
      <c r="G54" s="968"/>
      <c r="H54" s="968"/>
      <c r="I54" s="1715"/>
      <c r="J54" s="1715"/>
      <c r="K54" s="409"/>
      <c r="L54" s="129"/>
      <c r="N54" s="1454"/>
      <c r="O54" s="1454"/>
      <c r="P54" s="1454"/>
      <c r="Q54" s="1454"/>
      <c r="R54" s="1454"/>
    </row>
    <row r="55" spans="1:22" ht="17.25" customHeight="1">
      <c r="A55" s="395"/>
      <c r="B55" s="395"/>
      <c r="C55" s="966"/>
      <c r="D55" s="1717"/>
      <c r="E55" s="1717"/>
      <c r="F55" s="1717"/>
      <c r="G55" s="968"/>
      <c r="H55" s="968"/>
      <c r="I55" s="1715"/>
      <c r="J55" s="1715"/>
      <c r="K55" s="409"/>
      <c r="L55" s="129"/>
      <c r="N55" s="1454"/>
      <c r="O55" s="1454"/>
      <c r="P55" s="1454"/>
      <c r="Q55" s="1454"/>
      <c r="R55" s="1454"/>
    </row>
    <row r="56" spans="1:22" ht="5.25" customHeight="1">
      <c r="A56" s="395"/>
      <c r="B56" s="395"/>
      <c r="C56" s="966"/>
      <c r="D56" s="968"/>
      <c r="E56" s="968"/>
      <c r="F56" s="968"/>
      <c r="G56" s="968"/>
      <c r="H56" s="968"/>
      <c r="I56" s="1715"/>
      <c r="J56" s="1715"/>
      <c r="K56" s="409"/>
      <c r="L56" s="129"/>
    </row>
    <row r="57" spans="1:22" ht="18.75" customHeight="1">
      <c r="A57" s="395"/>
      <c r="B57" s="395"/>
      <c r="C57" s="966"/>
      <c r="D57" s="966"/>
      <c r="E57" s="967"/>
      <c r="F57" s="1715"/>
      <c r="G57" s="1715"/>
      <c r="H57" s="1715"/>
      <c r="I57" s="1715"/>
      <c r="J57" s="1715"/>
      <c r="K57" s="409"/>
      <c r="L57" s="129"/>
    </row>
    <row r="58" spans="1:22" ht="18.75" customHeight="1">
      <c r="A58" s="395"/>
      <c r="B58" s="395"/>
      <c r="C58" s="1718" t="s">
        <v>511</v>
      </c>
      <c r="D58" s="1718"/>
      <c r="E58" s="1718"/>
      <c r="F58" s="1718"/>
      <c r="G58" s="1718"/>
      <c r="H58" s="1718"/>
      <c r="I58" s="1718"/>
      <c r="J58" s="1718"/>
      <c r="K58" s="908"/>
      <c r="L58" s="129"/>
    </row>
    <row r="59" spans="1:22" ht="11.25" customHeight="1">
      <c r="A59" s="395"/>
      <c r="B59" s="395"/>
      <c r="C59" s="1719" t="s">
        <v>598</v>
      </c>
      <c r="D59" s="1718"/>
      <c r="E59" s="1718"/>
      <c r="F59" s="1718"/>
      <c r="G59" s="1718"/>
      <c r="H59" s="1718"/>
      <c r="I59" s="1718"/>
      <c r="J59" s="1718"/>
      <c r="K59" s="1720"/>
      <c r="L59" s="129"/>
    </row>
    <row r="60" spans="1:22" ht="13.5" customHeight="1">
      <c r="A60" s="395"/>
      <c r="B60" s="395"/>
      <c r="C60" s="1721"/>
      <c r="D60" s="1722"/>
      <c r="E60" s="1722"/>
      <c r="F60" s="162"/>
      <c r="G60" s="163"/>
      <c r="H60" s="163"/>
      <c r="I60" s="1723">
        <v>42125</v>
      </c>
      <c r="J60" s="1723"/>
      <c r="K60" s="542">
        <v>21</v>
      </c>
      <c r="L60" s="129"/>
    </row>
    <row r="64" spans="1:22" ht="8.25" customHeight="1"/>
    <row r="66" spans="11:11" ht="9" customHeight="1"/>
    <row r="67" spans="11:11" ht="8.25" customHeight="1">
      <c r="K67" s="164"/>
    </row>
    <row r="68" spans="11:11" ht="9.75" customHeight="1"/>
  </sheetData>
  <mergeCells count="30">
    <mergeCell ref="D47:F49"/>
    <mergeCell ref="D44:F46"/>
    <mergeCell ref="D50:F52"/>
    <mergeCell ref="I43:J43"/>
    <mergeCell ref="I44:J44"/>
    <mergeCell ref="I45:J45"/>
    <mergeCell ref="I46:J46"/>
    <mergeCell ref="I47:J47"/>
    <mergeCell ref="I48:J48"/>
    <mergeCell ref="I49:J49"/>
    <mergeCell ref="I50:J50"/>
    <mergeCell ref="I51:J51"/>
    <mergeCell ref="I52:J52"/>
    <mergeCell ref="C58:J58"/>
    <mergeCell ref="C59:K59"/>
    <mergeCell ref="C60:E60"/>
    <mergeCell ref="I60:J60"/>
    <mergeCell ref="I55:J55"/>
    <mergeCell ref="I56:J56"/>
    <mergeCell ref="F57:H57"/>
    <mergeCell ref="I57:J57"/>
    <mergeCell ref="D53:F55"/>
    <mergeCell ref="I53:J53"/>
    <mergeCell ref="I54:J54"/>
    <mergeCell ref="C4:J4"/>
    <mergeCell ref="C7:D7"/>
    <mergeCell ref="F41:H41"/>
    <mergeCell ref="I41:J41"/>
    <mergeCell ref="I42:J42"/>
    <mergeCell ref="D42:F43"/>
  </mergeCells>
  <conditionalFormatting sqref="F9:F39">
    <cfRule type="top10" dxfId="5" priority="6" bottom="1" rank="1"/>
    <cfRule type="top10" dxfId="4" priority="7" rank="1"/>
  </conditionalFormatting>
  <conditionalFormatting sqref="E9:E38">
    <cfRule type="top10" dxfId="3" priority="4" bottom="1" rank="3"/>
    <cfRule type="top10" dxfId="2" priority="5" rank="2"/>
  </conditionalFormatting>
  <conditionalFormatting sqref="I9:I25">
    <cfRule type="top10" dxfId="1" priority="3"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Folha8" enableFormatConditionsCalculation="0">
    <tabColor theme="9"/>
  </sheetPr>
  <dimension ref="A1:R68"/>
  <sheetViews>
    <sheetView showRuler="0" workbookViewId="0"/>
  </sheetViews>
  <sheetFormatPr defaultRowHeight="12.75"/>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 min="17" max="17" width="13" customWidth="1"/>
  </cols>
  <sheetData>
    <row r="1" spans="1:17" ht="13.5" customHeight="1">
      <c r="A1" s="4"/>
      <c r="B1" s="261"/>
      <c r="C1" s="261"/>
      <c r="D1" s="261"/>
      <c r="E1" s="260"/>
      <c r="F1" s="1472" t="s">
        <v>43</v>
      </c>
      <c r="G1" s="1472"/>
      <c r="H1" s="1472"/>
      <c r="I1" s="8"/>
      <c r="J1" s="8"/>
      <c r="K1" s="8"/>
      <c r="L1" s="8"/>
      <c r="M1" s="8"/>
      <c r="N1" s="8"/>
      <c r="O1" s="8"/>
    </row>
    <row r="2" spans="1:17" ht="13.5" customHeight="1">
      <c r="A2" s="4"/>
      <c r="B2" s="267"/>
      <c r="C2" s="1478"/>
      <c r="D2" s="1478"/>
      <c r="E2" s="1478"/>
      <c r="F2" s="1478"/>
      <c r="G2" s="1478"/>
      <c r="H2" s="8"/>
      <c r="I2" s="8"/>
      <c r="J2" s="8"/>
      <c r="K2" s="8"/>
      <c r="L2" s="8"/>
      <c r="M2" s="8"/>
      <c r="N2" s="8"/>
      <c r="O2" s="8"/>
    </row>
    <row r="3" spans="1:17">
      <c r="A3" s="4"/>
      <c r="B3" s="268"/>
      <c r="C3" s="1478"/>
      <c r="D3" s="1478"/>
      <c r="E3" s="1478"/>
      <c r="F3" s="1478"/>
      <c r="G3" s="1478"/>
      <c r="H3" s="1"/>
      <c r="I3" s="8"/>
      <c r="J3" s="8"/>
      <c r="K3" s="8"/>
      <c r="L3" s="8"/>
      <c r="M3" s="8"/>
      <c r="N3" s="8"/>
      <c r="O3" s="4"/>
    </row>
    <row r="4" spans="1:17" ht="12.75" customHeight="1">
      <c r="A4" s="4"/>
      <c r="B4" s="270"/>
      <c r="C4" s="1470" t="s">
        <v>48</v>
      </c>
      <c r="D4" s="1471"/>
      <c r="E4" s="1471"/>
      <c r="F4" s="1471"/>
      <c r="G4" s="1471"/>
      <c r="H4" s="1471"/>
      <c r="I4" s="8"/>
      <c r="J4" s="8"/>
      <c r="K4" s="8"/>
      <c r="L4" s="8"/>
      <c r="M4" s="22"/>
      <c r="N4" s="8"/>
      <c r="O4" s="4"/>
    </row>
    <row r="5" spans="1:17" s="12" customFormat="1" ht="16.5" customHeight="1">
      <c r="A5" s="11"/>
      <c r="B5" s="269"/>
      <c r="C5" s="1471"/>
      <c r="D5" s="1471"/>
      <c r="E5" s="1471"/>
      <c r="F5" s="1471"/>
      <c r="G5" s="1471"/>
      <c r="H5" s="1471"/>
      <c r="I5" s="8"/>
      <c r="J5" s="8"/>
      <c r="K5" s="8"/>
      <c r="L5" s="8"/>
      <c r="M5" s="22"/>
      <c r="N5" s="8"/>
      <c r="O5" s="11"/>
    </row>
    <row r="6" spans="1:17" ht="11.25" customHeight="1">
      <c r="A6" s="4"/>
      <c r="B6" s="270"/>
      <c r="C6" s="1471"/>
      <c r="D6" s="1471"/>
      <c r="E6" s="1471"/>
      <c r="F6" s="1471"/>
      <c r="G6" s="1471"/>
      <c r="H6" s="1471"/>
      <c r="I6" s="8"/>
      <c r="J6" s="8"/>
      <c r="K6" s="8"/>
      <c r="L6" s="8"/>
      <c r="M6" s="22"/>
      <c r="N6" s="8"/>
      <c r="O6" s="4"/>
    </row>
    <row r="7" spans="1:17" ht="11.25" customHeight="1">
      <c r="A7" s="4"/>
      <c r="B7" s="270"/>
      <c r="C7" s="1471"/>
      <c r="D7" s="1471"/>
      <c r="E7" s="1471"/>
      <c r="F7" s="1471"/>
      <c r="G7" s="1471"/>
      <c r="H7" s="1471"/>
      <c r="I7" s="8"/>
      <c r="J7" s="8"/>
      <c r="K7" s="8"/>
      <c r="L7" s="8"/>
      <c r="M7" s="22"/>
      <c r="N7" s="8"/>
      <c r="O7" s="4"/>
    </row>
    <row r="8" spans="1:17" ht="117" customHeight="1">
      <c r="A8" s="4"/>
      <c r="B8" s="270"/>
      <c r="C8" s="1471"/>
      <c r="D8" s="1471"/>
      <c r="E8" s="1471"/>
      <c r="F8" s="1471"/>
      <c r="G8" s="1471"/>
      <c r="H8" s="1471"/>
      <c r="I8" s="8"/>
      <c r="J8" s="8"/>
      <c r="K8" s="8"/>
      <c r="L8" s="8"/>
      <c r="M8" s="22"/>
      <c r="N8" s="8"/>
      <c r="O8" s="4"/>
    </row>
    <row r="9" spans="1:17" ht="10.5" customHeight="1">
      <c r="A9" s="4"/>
      <c r="B9" s="270"/>
      <c r="C9" s="1471"/>
      <c r="D9" s="1471"/>
      <c r="E9" s="1471"/>
      <c r="F9" s="1471"/>
      <c r="G9" s="1471"/>
      <c r="H9" s="1471"/>
      <c r="I9" s="8"/>
      <c r="J9" s="8"/>
      <c r="K9" s="8"/>
      <c r="L9" s="8"/>
      <c r="M9" s="22"/>
      <c r="N9" s="5"/>
      <c r="O9" s="4"/>
    </row>
    <row r="10" spans="1:17" ht="11.25" customHeight="1">
      <c r="A10" s="4"/>
      <c r="B10" s="270"/>
      <c r="C10" s="1471"/>
      <c r="D10" s="1471"/>
      <c r="E10" s="1471"/>
      <c r="F10" s="1471"/>
      <c r="G10" s="1471"/>
      <c r="H10" s="1471"/>
      <c r="I10" s="8"/>
      <c r="J10" s="8"/>
      <c r="K10" s="8"/>
      <c r="L10" s="8"/>
      <c r="M10" s="22"/>
      <c r="N10" s="5"/>
      <c r="O10" s="4"/>
      <c r="Q10" s="7"/>
    </row>
    <row r="11" spans="1:17" ht="3.75" customHeight="1">
      <c r="A11" s="4"/>
      <c r="B11" s="270"/>
      <c r="C11" s="1471"/>
      <c r="D11" s="1471"/>
      <c r="E11" s="1471"/>
      <c r="F11" s="1471"/>
      <c r="G11" s="1471"/>
      <c r="H11" s="1471"/>
      <c r="I11" s="8"/>
      <c r="J11" s="8"/>
      <c r="K11" s="8"/>
      <c r="L11" s="8"/>
      <c r="M11" s="22"/>
      <c r="N11" s="5"/>
      <c r="O11" s="4"/>
    </row>
    <row r="12" spans="1:17" ht="11.25" customHeight="1">
      <c r="A12" s="4"/>
      <c r="B12" s="270"/>
      <c r="C12" s="1471"/>
      <c r="D12" s="1471"/>
      <c r="E12" s="1471"/>
      <c r="F12" s="1471"/>
      <c r="G12" s="1471"/>
      <c r="H12" s="1471"/>
      <c r="I12" s="8"/>
      <c r="J12" s="8"/>
      <c r="K12" s="8"/>
      <c r="L12" s="8"/>
      <c r="M12" s="22"/>
      <c r="N12" s="5"/>
      <c r="O12" s="4"/>
    </row>
    <row r="13" spans="1:17" ht="11.25" customHeight="1">
      <c r="A13" s="4"/>
      <c r="B13" s="270"/>
      <c r="C13" s="1471"/>
      <c r="D13" s="1471"/>
      <c r="E13" s="1471"/>
      <c r="F13" s="1471"/>
      <c r="G13" s="1471"/>
      <c r="H13" s="1471"/>
      <c r="I13" s="8"/>
      <c r="J13" s="8"/>
      <c r="K13" s="8"/>
      <c r="L13" s="8"/>
      <c r="M13" s="22"/>
      <c r="N13" s="5"/>
      <c r="O13" s="4"/>
    </row>
    <row r="14" spans="1:17" ht="15.75" customHeight="1">
      <c r="A14" s="4"/>
      <c r="B14" s="270"/>
      <c r="C14" s="1471"/>
      <c r="D14" s="1471"/>
      <c r="E14" s="1471"/>
      <c r="F14" s="1471"/>
      <c r="G14" s="1471"/>
      <c r="H14" s="1471"/>
      <c r="I14" s="8"/>
      <c r="J14" s="8"/>
      <c r="K14" s="8"/>
      <c r="L14" s="8"/>
      <c r="M14" s="22"/>
      <c r="N14" s="5"/>
      <c r="O14" s="4"/>
    </row>
    <row r="15" spans="1:17" ht="22.5" customHeight="1">
      <c r="A15" s="4"/>
      <c r="B15" s="270"/>
      <c r="C15" s="1471"/>
      <c r="D15" s="1471"/>
      <c r="E15" s="1471"/>
      <c r="F15" s="1471"/>
      <c r="G15" s="1471"/>
      <c r="H15" s="1471"/>
      <c r="I15" s="8"/>
      <c r="J15" s="8"/>
      <c r="K15" s="8"/>
      <c r="L15" s="8"/>
      <c r="M15" s="22"/>
      <c r="N15" s="5"/>
      <c r="O15" s="4"/>
    </row>
    <row r="16" spans="1:17" ht="11.25" customHeight="1">
      <c r="A16" s="4"/>
      <c r="B16" s="270"/>
      <c r="C16" s="1471"/>
      <c r="D16" s="1471"/>
      <c r="E16" s="1471"/>
      <c r="F16" s="1471"/>
      <c r="G16" s="1471"/>
      <c r="H16" s="1471"/>
      <c r="I16" s="8"/>
      <c r="J16" s="8"/>
      <c r="K16" s="8"/>
      <c r="L16" s="8"/>
      <c r="M16" s="22"/>
      <c r="N16" s="5"/>
      <c r="O16" s="4"/>
    </row>
    <row r="17" spans="1:18" ht="11.25" customHeight="1">
      <c r="A17" s="4"/>
      <c r="B17" s="270"/>
      <c r="C17" s="1471"/>
      <c r="D17" s="1471"/>
      <c r="E17" s="1471"/>
      <c r="F17" s="1471"/>
      <c r="G17" s="1471"/>
      <c r="H17" s="1471"/>
      <c r="I17" s="8"/>
      <c r="J17" s="8"/>
      <c r="K17" s="8"/>
      <c r="L17" s="8"/>
      <c r="M17" s="22"/>
      <c r="N17" s="5"/>
      <c r="O17" s="4"/>
    </row>
    <row r="18" spans="1:18" ht="11.25" customHeight="1">
      <c r="A18" s="4"/>
      <c r="B18" s="270"/>
      <c r="C18" s="1471"/>
      <c r="D18" s="1471"/>
      <c r="E18" s="1471"/>
      <c r="F18" s="1471"/>
      <c r="G18" s="1471"/>
      <c r="H18" s="1471"/>
      <c r="I18" s="10"/>
      <c r="J18" s="10"/>
      <c r="K18" s="10"/>
      <c r="L18" s="10"/>
      <c r="M18" s="10"/>
      <c r="N18" s="5"/>
      <c r="O18" s="4"/>
    </row>
    <row r="19" spans="1:18" ht="11.25" customHeight="1">
      <c r="A19" s="4"/>
      <c r="B19" s="270"/>
      <c r="C19" s="1471"/>
      <c r="D19" s="1471"/>
      <c r="E19" s="1471"/>
      <c r="F19" s="1471"/>
      <c r="G19" s="1471"/>
      <c r="H19" s="1471"/>
      <c r="I19" s="23"/>
      <c r="J19" s="23"/>
      <c r="K19" s="23"/>
      <c r="L19" s="23"/>
      <c r="M19" s="23"/>
      <c r="N19" s="5"/>
      <c r="O19" s="4"/>
    </row>
    <row r="20" spans="1:18" ht="11.25" customHeight="1">
      <c r="A20" s="4"/>
      <c r="B20" s="270"/>
      <c r="C20" s="1471"/>
      <c r="D20" s="1471"/>
      <c r="E20" s="1471"/>
      <c r="F20" s="1471"/>
      <c r="G20" s="1471"/>
      <c r="H20" s="1471"/>
      <c r="I20" s="16"/>
      <c r="J20" s="16"/>
      <c r="K20" s="16"/>
      <c r="L20" s="16"/>
      <c r="M20" s="16"/>
      <c r="N20" s="5"/>
      <c r="O20" s="4"/>
    </row>
    <row r="21" spans="1:18" ht="11.25" customHeight="1">
      <c r="A21" s="4"/>
      <c r="B21" s="270"/>
      <c r="C21" s="1471"/>
      <c r="D21" s="1471"/>
      <c r="E21" s="1471"/>
      <c r="F21" s="1471"/>
      <c r="G21" s="1471"/>
      <c r="H21" s="1471"/>
      <c r="I21" s="16"/>
      <c r="J21" s="16"/>
      <c r="K21" s="16"/>
      <c r="L21" s="16"/>
      <c r="M21" s="16"/>
      <c r="N21" s="5"/>
      <c r="O21" s="4"/>
    </row>
    <row r="22" spans="1:18" ht="12" customHeight="1">
      <c r="A22" s="4"/>
      <c r="B22" s="270"/>
      <c r="C22" s="35"/>
      <c r="D22" s="35"/>
      <c r="E22" s="35"/>
      <c r="F22" s="35"/>
      <c r="G22" s="35"/>
      <c r="H22" s="35"/>
      <c r="I22" s="18"/>
      <c r="J22" s="18"/>
      <c r="K22" s="18"/>
      <c r="L22" s="18"/>
      <c r="M22" s="18"/>
      <c r="N22" s="5"/>
      <c r="O22" s="4"/>
    </row>
    <row r="23" spans="1:18" ht="27.75" customHeight="1">
      <c r="A23" s="4"/>
      <c r="B23" s="270"/>
      <c r="C23" s="35"/>
      <c r="D23" s="35"/>
      <c r="E23" s="35"/>
      <c r="F23" s="35"/>
      <c r="G23" s="35"/>
      <c r="H23" s="35"/>
      <c r="I23" s="16"/>
      <c r="J23" s="16"/>
      <c r="K23" s="16"/>
      <c r="L23" s="16"/>
      <c r="M23" s="16"/>
      <c r="N23" s="5"/>
      <c r="O23" s="4"/>
    </row>
    <row r="24" spans="1:18" ht="18" customHeight="1">
      <c r="A24" s="4"/>
      <c r="B24" s="270"/>
      <c r="C24" s="14"/>
      <c r="D24" s="18"/>
      <c r="E24" s="20"/>
      <c r="F24" s="18"/>
      <c r="G24" s="15"/>
      <c r="H24" s="18"/>
      <c r="I24" s="18"/>
      <c r="J24" s="18"/>
      <c r="K24" s="18"/>
      <c r="L24" s="18"/>
      <c r="M24" s="18"/>
      <c r="N24" s="5"/>
      <c r="O24" s="4"/>
    </row>
    <row r="25" spans="1:18" ht="18" customHeight="1">
      <c r="A25" s="4"/>
      <c r="B25" s="270"/>
      <c r="C25" s="17"/>
      <c r="D25" s="18"/>
      <c r="E25" s="13"/>
      <c r="F25" s="16"/>
      <c r="G25" s="15"/>
      <c r="H25" s="16"/>
      <c r="I25" s="16"/>
      <c r="J25" s="16"/>
      <c r="K25" s="16"/>
      <c r="L25" s="16"/>
      <c r="M25" s="16"/>
      <c r="N25" s="5"/>
      <c r="O25" s="4"/>
    </row>
    <row r="26" spans="1:18">
      <c r="A26" s="4"/>
      <c r="B26" s="270"/>
      <c r="C26" s="17"/>
      <c r="D26" s="18"/>
      <c r="E26" s="13"/>
      <c r="F26" s="16"/>
      <c r="G26" s="15"/>
      <c r="H26" s="16"/>
      <c r="I26" s="16"/>
      <c r="J26" s="16"/>
      <c r="K26" s="16"/>
      <c r="L26" s="16"/>
      <c r="M26" s="16"/>
      <c r="N26" s="5"/>
      <c r="O26" s="4"/>
    </row>
    <row r="27" spans="1:18" ht="13.5" customHeight="1">
      <c r="A27" s="4"/>
      <c r="B27" s="270"/>
      <c r="C27" s="17"/>
      <c r="D27" s="18"/>
      <c r="E27" s="13"/>
      <c r="F27" s="16"/>
      <c r="G27" s="15"/>
      <c r="H27" s="362"/>
      <c r="I27" s="363" t="s">
        <v>42</v>
      </c>
      <c r="J27" s="364"/>
      <c r="K27" s="364"/>
      <c r="L27" s="365"/>
      <c r="M27" s="365"/>
      <c r="N27" s="5"/>
      <c r="O27" s="4"/>
    </row>
    <row r="28" spans="1:18" ht="10.5" customHeight="1">
      <c r="A28" s="4"/>
      <c r="B28" s="270"/>
      <c r="C28" s="14"/>
      <c r="D28" s="18"/>
      <c r="E28" s="20"/>
      <c r="F28" s="18"/>
      <c r="G28" s="15"/>
      <c r="H28" s="18"/>
      <c r="I28" s="366"/>
      <c r="J28" s="366"/>
      <c r="K28" s="366"/>
      <c r="L28" s="366"/>
      <c r="M28" s="541"/>
      <c r="N28" s="367"/>
      <c r="O28" s="4"/>
    </row>
    <row r="29" spans="1:18" ht="16.5" customHeight="1">
      <c r="A29" s="4"/>
      <c r="B29" s="270"/>
      <c r="C29" s="14"/>
      <c r="D29" s="18"/>
      <c r="E29" s="20"/>
      <c r="F29" s="18"/>
      <c r="G29" s="15"/>
      <c r="H29" s="18"/>
      <c r="I29" s="18" t="s">
        <v>393</v>
      </c>
      <c r="J29" s="18"/>
      <c r="K29" s="18"/>
      <c r="L29" s="18"/>
      <c r="M29" s="541"/>
      <c r="N29" s="368"/>
      <c r="O29" s="4"/>
    </row>
    <row r="30" spans="1:18" ht="10.5" customHeight="1">
      <c r="A30" s="4"/>
      <c r="B30" s="270"/>
      <c r="C30" s="14"/>
      <c r="D30" s="18"/>
      <c r="E30" s="20"/>
      <c r="F30" s="18"/>
      <c r="G30" s="15"/>
      <c r="H30" s="18"/>
      <c r="I30" s="18"/>
      <c r="J30" s="18"/>
      <c r="K30" s="18"/>
      <c r="L30" s="18"/>
      <c r="M30" s="541"/>
      <c r="N30" s="368"/>
      <c r="O30" s="4"/>
      <c r="P30" s="125"/>
      <c r="Q30" s="125"/>
      <c r="R30" s="125"/>
    </row>
    <row r="31" spans="1:18" ht="16.5" customHeight="1">
      <c r="A31" s="4"/>
      <c r="B31" s="270"/>
      <c r="C31" s="17"/>
      <c r="D31" s="18"/>
      <c r="E31" s="13"/>
      <c r="F31" s="16"/>
      <c r="G31" s="15"/>
      <c r="H31" s="16"/>
      <c r="I31" s="1469" t="s">
        <v>46</v>
      </c>
      <c r="J31" s="1469"/>
      <c r="K31" s="1476">
        <f>+capa!H25</f>
        <v>42125</v>
      </c>
      <c r="L31" s="1477"/>
      <c r="M31" s="541"/>
      <c r="N31" s="369"/>
      <c r="O31" s="4"/>
      <c r="P31" s="125"/>
      <c r="Q31" s="125"/>
      <c r="R31" s="125"/>
    </row>
    <row r="32" spans="1:18" ht="10.5" customHeight="1">
      <c r="A32" s="4"/>
      <c r="B32" s="270"/>
      <c r="C32" s="17"/>
      <c r="D32" s="18"/>
      <c r="E32" s="13"/>
      <c r="F32" s="16"/>
      <c r="G32" s="15"/>
      <c r="H32" s="16"/>
      <c r="I32" s="255"/>
      <c r="J32" s="255"/>
      <c r="K32" s="254"/>
      <c r="L32" s="254"/>
      <c r="M32" s="541"/>
      <c r="N32" s="369"/>
      <c r="O32" s="4"/>
      <c r="P32" s="125"/>
      <c r="Q32" s="125"/>
      <c r="R32" s="125"/>
    </row>
    <row r="33" spans="1:18" ht="16.5" customHeight="1">
      <c r="A33" s="4"/>
      <c r="B33" s="270"/>
      <c r="C33" s="14"/>
      <c r="D33" s="18"/>
      <c r="E33" s="20"/>
      <c r="F33" s="18"/>
      <c r="G33" s="15"/>
      <c r="H33" s="18"/>
      <c r="I33" s="1475" t="s">
        <v>266</v>
      </c>
      <c r="J33" s="1473"/>
      <c r="K33" s="1473"/>
      <c r="L33" s="1473"/>
      <c r="M33" s="541"/>
      <c r="N33" s="368"/>
      <c r="O33" s="4"/>
      <c r="P33" s="125"/>
      <c r="Q33" s="125"/>
      <c r="R33" s="125"/>
    </row>
    <row r="34" spans="1:18" ht="14.25" customHeight="1">
      <c r="A34" s="4"/>
      <c r="B34" s="270"/>
      <c r="C34" s="14"/>
      <c r="D34" s="18"/>
      <c r="E34" s="20"/>
      <c r="F34" s="18"/>
      <c r="G34" s="15"/>
      <c r="H34" s="18"/>
      <c r="I34" s="217" t="s">
        <v>267</v>
      </c>
      <c r="J34" s="252"/>
      <c r="K34" s="252"/>
      <c r="L34" s="252"/>
      <c r="M34" s="541"/>
      <c r="N34" s="368"/>
      <c r="O34" s="4"/>
    </row>
    <row r="35" spans="1:18" s="125" customFormat="1" ht="14.25" customHeight="1">
      <c r="A35" s="4"/>
      <c r="B35" s="270"/>
      <c r="C35" s="14"/>
      <c r="D35" s="18"/>
      <c r="E35" s="20"/>
      <c r="F35" s="18"/>
      <c r="G35" s="425"/>
      <c r="H35" s="18"/>
      <c r="I35" s="217" t="s">
        <v>336</v>
      </c>
      <c r="J35" s="424"/>
      <c r="K35" s="424"/>
      <c r="L35" s="424"/>
      <c r="M35" s="541"/>
      <c r="N35" s="368"/>
      <c r="O35" s="4"/>
    </row>
    <row r="36" spans="1:18" ht="20.25" customHeight="1">
      <c r="A36" s="4"/>
      <c r="B36" s="270"/>
      <c r="C36" s="17"/>
      <c r="D36" s="18"/>
      <c r="E36" s="13"/>
      <c r="F36" s="16"/>
      <c r="G36" s="15"/>
      <c r="H36" s="16"/>
      <c r="I36" s="1479" t="s">
        <v>268</v>
      </c>
      <c r="J36" s="1479"/>
      <c r="K36" s="1479"/>
      <c r="L36" s="1479"/>
      <c r="M36" s="541"/>
      <c r="N36" s="369"/>
      <c r="O36" s="4"/>
    </row>
    <row r="37" spans="1:18" ht="12.75" customHeight="1">
      <c r="A37" s="4"/>
      <c r="B37" s="270"/>
      <c r="C37" s="17"/>
      <c r="D37" s="18"/>
      <c r="E37" s="13"/>
      <c r="F37" s="16"/>
      <c r="G37" s="15"/>
      <c r="H37" s="16"/>
      <c r="I37" s="253" t="s">
        <v>269</v>
      </c>
      <c r="J37" s="253"/>
      <c r="K37" s="253"/>
      <c r="L37" s="253"/>
      <c r="M37" s="541"/>
      <c r="N37" s="369"/>
      <c r="O37" s="4"/>
    </row>
    <row r="38" spans="1:18" ht="12.75" customHeight="1">
      <c r="A38" s="4"/>
      <c r="B38" s="270"/>
      <c r="C38" s="17"/>
      <c r="D38" s="18"/>
      <c r="E38" s="13"/>
      <c r="F38" s="16"/>
      <c r="G38" s="15"/>
      <c r="H38" s="16"/>
      <c r="I38" s="1479" t="s">
        <v>304</v>
      </c>
      <c r="J38" s="1479"/>
      <c r="K38" s="1479"/>
      <c r="L38" s="1479"/>
      <c r="M38" s="541"/>
      <c r="N38" s="369"/>
      <c r="O38" s="4"/>
    </row>
    <row r="39" spans="1:18" ht="17.25" customHeight="1">
      <c r="A39" s="4"/>
      <c r="B39" s="270"/>
      <c r="C39" s="14"/>
      <c r="D39" s="18"/>
      <c r="E39" s="20"/>
      <c r="F39" s="18"/>
      <c r="G39" s="15"/>
      <c r="H39" s="18"/>
      <c r="I39" s="1481" t="s">
        <v>433</v>
      </c>
      <c r="J39" s="1479"/>
      <c r="K39" s="1479"/>
      <c r="L39" s="1479"/>
      <c r="M39" s="541"/>
      <c r="N39" s="368"/>
      <c r="O39" s="4"/>
    </row>
    <row r="40" spans="1:18" ht="15" customHeight="1">
      <c r="A40" s="4"/>
      <c r="B40" s="270"/>
      <c r="C40" s="17"/>
      <c r="D40" s="18"/>
      <c r="E40" s="13"/>
      <c r="F40" s="16"/>
      <c r="G40" s="15"/>
      <c r="H40" s="16"/>
      <c r="I40" s="1481" t="s">
        <v>303</v>
      </c>
      <c r="J40" s="1479"/>
      <c r="K40" s="1479"/>
      <c r="L40" s="1479"/>
      <c r="M40" s="541"/>
      <c r="N40" s="369"/>
      <c r="O40" s="4"/>
    </row>
    <row r="41" spans="1:18" ht="10.5" customHeight="1">
      <c r="A41" s="4"/>
      <c r="B41" s="270"/>
      <c r="C41" s="17"/>
      <c r="D41" s="18"/>
      <c r="E41" s="13"/>
      <c r="F41" s="16"/>
      <c r="G41" s="15"/>
      <c r="H41" s="16"/>
      <c r="I41" s="253"/>
      <c r="J41" s="253"/>
      <c r="K41" s="253"/>
      <c r="L41" s="253"/>
      <c r="M41" s="541"/>
      <c r="N41" s="369"/>
      <c r="O41" s="4"/>
    </row>
    <row r="42" spans="1:18" ht="16.5" customHeight="1">
      <c r="A42" s="4"/>
      <c r="B42" s="270"/>
      <c r="C42" s="17"/>
      <c r="D42" s="18"/>
      <c r="E42" s="13"/>
      <c r="F42" s="16"/>
      <c r="G42" s="15"/>
      <c r="H42" s="16"/>
      <c r="I42" s="1474" t="s">
        <v>51</v>
      </c>
      <c r="J42" s="1469"/>
      <c r="K42" s="1469"/>
      <c r="L42" s="1469"/>
      <c r="M42" s="541"/>
      <c r="N42" s="369"/>
      <c r="O42" s="4"/>
    </row>
    <row r="43" spans="1:18" ht="10.5" customHeight="1">
      <c r="A43" s="4"/>
      <c r="B43" s="270"/>
      <c r="C43" s="14"/>
      <c r="D43" s="18"/>
      <c r="E43" s="20"/>
      <c r="F43" s="18"/>
      <c r="G43" s="15"/>
      <c r="H43" s="18"/>
      <c r="I43" s="1480"/>
      <c r="J43" s="1480"/>
      <c r="K43" s="1480"/>
      <c r="L43" s="1480"/>
      <c r="M43" s="541"/>
      <c r="N43" s="368"/>
      <c r="O43" s="4"/>
    </row>
    <row r="44" spans="1:18" ht="16.5" customHeight="1">
      <c r="A44" s="4"/>
      <c r="B44" s="270"/>
      <c r="C44" s="17"/>
      <c r="D44" s="18"/>
      <c r="E44" s="13"/>
      <c r="F44" s="16"/>
      <c r="G44" s="15"/>
      <c r="H44" s="16"/>
      <c r="I44" s="1473" t="s">
        <v>23</v>
      </c>
      <c r="J44" s="1473"/>
      <c r="K44" s="1473"/>
      <c r="L44" s="1473"/>
      <c r="M44" s="541"/>
      <c r="N44" s="369"/>
      <c r="O44" s="4"/>
    </row>
    <row r="45" spans="1:18" ht="10.5" customHeight="1">
      <c r="A45" s="4"/>
      <c r="B45" s="270"/>
      <c r="C45" s="17"/>
      <c r="D45" s="18"/>
      <c r="E45" s="13"/>
      <c r="F45" s="16"/>
      <c r="G45" s="15"/>
      <c r="H45" s="16"/>
      <c r="I45" s="252"/>
      <c r="J45" s="252"/>
      <c r="K45" s="252"/>
      <c r="L45" s="252"/>
      <c r="M45" s="541"/>
      <c r="N45" s="369"/>
      <c r="O45" s="4"/>
    </row>
    <row r="46" spans="1:18" ht="16.5" customHeight="1">
      <c r="A46" s="4"/>
      <c r="B46" s="270"/>
      <c r="C46" s="14"/>
      <c r="D46" s="18"/>
      <c r="E46" s="20"/>
      <c r="F46" s="18"/>
      <c r="G46" s="15"/>
      <c r="H46" s="18"/>
      <c r="I46" s="1469" t="s">
        <v>19</v>
      </c>
      <c r="J46" s="1469"/>
      <c r="K46" s="1469"/>
      <c r="L46" s="1469"/>
      <c r="M46" s="541"/>
      <c r="N46" s="368"/>
      <c r="O46" s="4"/>
    </row>
    <row r="47" spans="1:18" ht="10.5" customHeight="1">
      <c r="A47" s="4"/>
      <c r="B47" s="270"/>
      <c r="C47" s="14"/>
      <c r="D47" s="18"/>
      <c r="E47" s="20"/>
      <c r="F47" s="18"/>
      <c r="G47" s="15"/>
      <c r="H47" s="18"/>
      <c r="I47" s="255"/>
      <c r="J47" s="255"/>
      <c r="K47" s="255"/>
      <c r="L47" s="255"/>
      <c r="M47" s="541"/>
      <c r="N47" s="368"/>
      <c r="O47" s="4"/>
    </row>
    <row r="48" spans="1:18" ht="16.5" customHeight="1">
      <c r="A48" s="4"/>
      <c r="B48" s="270"/>
      <c r="C48" s="886"/>
      <c r="D48" s="18"/>
      <c r="E48" s="13"/>
      <c r="F48" s="16"/>
      <c r="G48" s="15"/>
      <c r="H48" s="16"/>
      <c r="I48" s="1484" t="s">
        <v>10</v>
      </c>
      <c r="J48" s="1484"/>
      <c r="K48" s="1484"/>
      <c r="L48" s="1484"/>
      <c r="M48" s="541"/>
      <c r="N48" s="369"/>
      <c r="O48" s="4"/>
    </row>
    <row r="49" spans="1:15" ht="5.25" customHeight="1">
      <c r="A49" s="4"/>
      <c r="B49" s="270"/>
      <c r="C49" s="17"/>
      <c r="D49" s="18"/>
      <c r="E49" s="13"/>
      <c r="F49" s="16"/>
      <c r="G49" s="15"/>
      <c r="H49" s="16"/>
      <c r="I49" s="256"/>
      <c r="J49" s="256"/>
      <c r="K49" s="256"/>
      <c r="L49" s="256"/>
      <c r="M49" s="541"/>
      <c r="N49" s="369"/>
      <c r="O49" s="4"/>
    </row>
    <row r="50" spans="1:15" ht="12.75" customHeight="1">
      <c r="A50" s="4"/>
      <c r="B50" s="270"/>
      <c r="C50" s="17"/>
      <c r="D50" s="18"/>
      <c r="E50" s="13"/>
      <c r="F50" s="16"/>
      <c r="G50" s="15"/>
      <c r="H50" s="16"/>
      <c r="I50" s="8"/>
      <c r="J50" s="8"/>
      <c r="K50" s="8"/>
      <c r="L50" s="8"/>
      <c r="M50" s="517"/>
      <c r="N50" s="5"/>
      <c r="O50" s="4"/>
    </row>
    <row r="51" spans="1:15" ht="27.75" customHeight="1">
      <c r="A51" s="4"/>
      <c r="B51" s="270"/>
      <c r="C51" s="3"/>
      <c r="D51" s="8"/>
      <c r="E51" s="5"/>
      <c r="F51" s="2"/>
      <c r="G51" s="6"/>
      <c r="H51" s="2"/>
      <c r="I51" s="33"/>
      <c r="J51" s="33"/>
      <c r="K51" s="8"/>
      <c r="L51" s="8"/>
      <c r="M51" s="2"/>
      <c r="N51" s="5"/>
      <c r="O51" s="4"/>
    </row>
    <row r="52" spans="1:15" ht="20.25" customHeight="1">
      <c r="A52" s="4"/>
      <c r="B52" s="270"/>
      <c r="C52" s="5"/>
      <c r="D52" s="5"/>
      <c r="E52" s="5"/>
      <c r="F52" s="5"/>
      <c r="G52" s="5"/>
      <c r="H52" s="5"/>
      <c r="I52" s="5"/>
      <c r="J52" s="5"/>
      <c r="K52" s="5"/>
      <c r="L52" s="5"/>
      <c r="M52" s="5"/>
      <c r="N52" s="5"/>
      <c r="O52" s="4"/>
    </row>
    <row r="53" spans="1:15">
      <c r="A53" s="4"/>
      <c r="B53" s="420">
        <v>2</v>
      </c>
      <c r="C53" s="1482">
        <v>42125</v>
      </c>
      <c r="D53" s="1482"/>
      <c r="E53" s="1482"/>
      <c r="F53" s="1482"/>
      <c r="G53" s="1482"/>
      <c r="H53" s="1482"/>
      <c r="I53" s="8"/>
      <c r="J53" s="8"/>
      <c r="K53" s="8"/>
      <c r="L53" s="8"/>
      <c r="M53" s="8"/>
      <c r="O53" s="4"/>
    </row>
    <row r="64" spans="1:15" ht="8.25" customHeight="1"/>
    <row r="66" spans="13:14" ht="9" customHeight="1">
      <c r="N66" s="9"/>
    </row>
    <row r="67" spans="13:14" ht="8.25" customHeight="1">
      <c r="M67" s="1483"/>
      <c r="N67" s="1483"/>
    </row>
    <row r="68" spans="13:14" ht="9.75" customHeight="1"/>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9">
    <mergeCell ref="C53:E53"/>
    <mergeCell ref="F53:H53"/>
    <mergeCell ref="M67:N67"/>
    <mergeCell ref="I48:L48"/>
    <mergeCell ref="I46:L46"/>
    <mergeCell ref="I31:J31"/>
    <mergeCell ref="C4:H21"/>
    <mergeCell ref="F1:H1"/>
    <mergeCell ref="I44:L44"/>
    <mergeCell ref="I42:L42"/>
    <mergeCell ref="I33:L33"/>
    <mergeCell ref="K31:L31"/>
    <mergeCell ref="C2:G2"/>
    <mergeCell ref="C3:G3"/>
    <mergeCell ref="I36:L36"/>
    <mergeCell ref="I38:L38"/>
    <mergeCell ref="I43:L43"/>
    <mergeCell ref="I39:L39"/>
    <mergeCell ref="I40:L40"/>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sheetPr codeName="Folha22" enableFormatConditionsCalculation="0">
    <tabColor indexed="55"/>
  </sheetPr>
  <dimension ref="A1:BF86"/>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260"/>
      <c r="C1" s="260"/>
      <c r="D1" s="260"/>
      <c r="E1" s="260"/>
      <c r="F1" s="260"/>
      <c r="G1" s="261"/>
      <c r="H1" s="261"/>
      <c r="I1" s="261"/>
      <c r="J1" s="261"/>
      <c r="K1" s="261"/>
      <c r="L1" s="261"/>
      <c r="M1" s="261"/>
      <c r="N1" s="261"/>
      <c r="O1" s="261"/>
      <c r="P1" s="261"/>
      <c r="Q1" s="261"/>
      <c r="R1" s="261"/>
      <c r="S1" s="261"/>
      <c r="T1" s="261"/>
      <c r="U1" s="261"/>
      <c r="V1" s="261"/>
      <c r="W1" s="261"/>
      <c r="X1" s="1561" t="s">
        <v>337</v>
      </c>
      <c r="Y1" s="1561"/>
      <c r="Z1" s="1561"/>
      <c r="AA1" s="1561"/>
      <c r="AB1" s="1561"/>
      <c r="AC1" s="1561"/>
      <c r="AD1" s="1561"/>
      <c r="AE1" s="1561"/>
      <c r="AF1" s="1561"/>
      <c r="AG1" s="4"/>
      <c r="AH1" s="27"/>
      <c r="AI1" s="27"/>
      <c r="AJ1" s="27"/>
      <c r="AK1" s="27"/>
      <c r="AL1" s="27"/>
      <c r="AM1" s="27"/>
    </row>
    <row r="2" spans="1:57" ht="6" customHeight="1">
      <c r="A2" s="262"/>
      <c r="B2" s="1564"/>
      <c r="C2" s="1564"/>
      <c r="D2" s="1564"/>
      <c r="E2" s="21"/>
      <c r="F2" s="21"/>
      <c r="G2" s="21"/>
      <c r="H2" s="21"/>
      <c r="I2" s="21"/>
      <c r="J2" s="259"/>
      <c r="K2" s="259"/>
      <c r="L2" s="259"/>
      <c r="M2" s="259"/>
      <c r="N2" s="259"/>
      <c r="O2" s="259"/>
      <c r="P2" s="259"/>
      <c r="Q2" s="259"/>
      <c r="R2" s="259"/>
      <c r="S2" s="259"/>
      <c r="T2" s="259"/>
      <c r="U2" s="259"/>
      <c r="V2" s="259"/>
      <c r="W2" s="259"/>
      <c r="X2" s="259"/>
      <c r="Y2" s="259"/>
      <c r="Z2" s="8"/>
      <c r="AA2" s="8"/>
      <c r="AB2" s="8"/>
      <c r="AC2" s="8"/>
      <c r="AD2" s="8"/>
      <c r="AE2" s="8"/>
      <c r="AF2" s="8"/>
      <c r="AG2" s="4"/>
      <c r="AH2" s="27"/>
      <c r="AI2" s="27"/>
      <c r="AJ2" s="27"/>
      <c r="AK2" s="27"/>
      <c r="AL2" s="27"/>
      <c r="AM2" s="27"/>
    </row>
    <row r="3" spans="1:57" ht="12" customHeight="1">
      <c r="A3" s="262"/>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4"/>
      <c r="AH3" s="27"/>
      <c r="AI3" s="27"/>
      <c r="AJ3" s="27"/>
      <c r="AK3" s="27"/>
      <c r="AL3" s="27"/>
      <c r="AM3" s="27"/>
    </row>
    <row r="4" spans="1:57" s="12" customFormat="1" ht="13.5" customHeight="1">
      <c r="A4" s="263"/>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11"/>
      <c r="AH4" s="66"/>
      <c r="AI4" s="66"/>
      <c r="AJ4" s="66"/>
      <c r="AK4" s="66"/>
      <c r="AL4" s="66"/>
      <c r="AM4" s="66"/>
    </row>
    <row r="5" spans="1:57" ht="3.75" customHeight="1">
      <c r="A5" s="262"/>
      <c r="B5" s="8"/>
      <c r="C5" s="13"/>
      <c r="D5" s="13"/>
      <c r="E5" s="13"/>
      <c r="F5" s="1729"/>
      <c r="G5" s="1729"/>
      <c r="H5" s="1729"/>
      <c r="I5" s="1729"/>
      <c r="J5" s="1729"/>
      <c r="K5" s="1729"/>
      <c r="L5" s="1729"/>
      <c r="M5" s="13"/>
      <c r="N5" s="13"/>
      <c r="O5" s="13"/>
      <c r="P5" s="13"/>
      <c r="Q5" s="13"/>
      <c r="R5" s="5"/>
      <c r="S5" s="5"/>
      <c r="T5" s="5"/>
      <c r="U5" s="79"/>
      <c r="V5" s="5"/>
      <c r="W5" s="5"/>
      <c r="X5" s="5"/>
      <c r="Y5" s="5"/>
      <c r="Z5" s="5"/>
      <c r="AA5" s="5"/>
      <c r="AB5" s="5"/>
      <c r="AC5" s="5"/>
      <c r="AD5" s="5"/>
      <c r="AE5" s="5"/>
      <c r="AF5" s="8"/>
      <c r="AG5" s="4"/>
      <c r="AH5" s="27"/>
      <c r="AI5" s="27"/>
      <c r="AJ5" s="27"/>
      <c r="AK5" s="27"/>
      <c r="AL5" s="27"/>
      <c r="AM5" s="27"/>
    </row>
    <row r="6" spans="1:57" ht="9.75" customHeight="1">
      <c r="A6" s="262"/>
      <c r="B6" s="8"/>
      <c r="C6" s="13"/>
      <c r="D6" s="13"/>
      <c r="E6" s="15"/>
      <c r="F6" s="1726"/>
      <c r="G6" s="1726"/>
      <c r="H6" s="1726"/>
      <c r="I6" s="1726"/>
      <c r="J6" s="1726"/>
      <c r="K6" s="1726"/>
      <c r="L6" s="1726"/>
      <c r="M6" s="1726"/>
      <c r="N6" s="1726"/>
      <c r="O6" s="1726"/>
      <c r="P6" s="1726"/>
      <c r="Q6" s="1726"/>
      <c r="R6" s="1726"/>
      <c r="S6" s="1726"/>
      <c r="T6" s="1726"/>
      <c r="U6" s="1726"/>
      <c r="V6" s="1726"/>
      <c r="W6" s="15"/>
      <c r="X6" s="1726"/>
      <c r="Y6" s="1726"/>
      <c r="Z6" s="1726"/>
      <c r="AA6" s="1726"/>
      <c r="AB6" s="1726"/>
      <c r="AC6" s="1726"/>
      <c r="AD6" s="1726"/>
      <c r="AE6" s="15"/>
      <c r="AF6" s="8"/>
      <c r="AG6" s="4"/>
      <c r="AH6" s="27"/>
      <c r="AI6" s="27"/>
      <c r="AJ6" s="27"/>
      <c r="AK6" s="27"/>
      <c r="AL6" s="27"/>
      <c r="AM6" s="27"/>
    </row>
    <row r="7" spans="1:57" ht="12.75" customHeight="1">
      <c r="A7" s="262"/>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4"/>
      <c r="AH7" s="27"/>
      <c r="AI7" s="108"/>
      <c r="AJ7" s="108"/>
      <c r="AK7" s="108"/>
      <c r="AL7" s="27"/>
      <c r="AM7" s="27"/>
    </row>
    <row r="8" spans="1:57" s="80" customFormat="1" ht="15" customHeight="1">
      <c r="A8" s="413"/>
      <c r="B8" s="99"/>
      <c r="C8" s="77"/>
      <c r="D8" s="78"/>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93"/>
      <c r="AG8" s="76"/>
      <c r="AH8" s="101"/>
      <c r="AI8" s="108"/>
      <c r="AJ8" s="108"/>
      <c r="AK8" s="108"/>
      <c r="AL8" s="90"/>
      <c r="AM8" s="90"/>
      <c r="AN8" s="12"/>
      <c r="AO8" s="12"/>
      <c r="AP8" s="12"/>
      <c r="AQ8" s="12"/>
      <c r="AR8"/>
      <c r="AS8" s="26"/>
      <c r="AT8" s="12"/>
      <c r="AU8" s="12"/>
      <c r="AV8" s="12"/>
      <c r="AW8" s="12"/>
      <c r="AX8" s="12"/>
      <c r="AY8" s="12"/>
      <c r="AZ8" s="12"/>
      <c r="BA8" s="12"/>
      <c r="BB8" s="12"/>
      <c r="BC8" s="12"/>
      <c r="BD8" s="12"/>
      <c r="BE8" s="12"/>
    </row>
    <row r="9" spans="1:57" ht="12" customHeight="1">
      <c r="A9" s="262"/>
      <c r="B9" s="8"/>
      <c r="C9" s="55"/>
      <c r="D9" s="18"/>
      <c r="E9" s="94"/>
      <c r="F9" s="94"/>
      <c r="G9" s="94"/>
      <c r="H9" s="94"/>
      <c r="I9" s="94"/>
      <c r="J9" s="94"/>
      <c r="K9" s="94"/>
      <c r="L9" s="94"/>
      <c r="M9" s="94"/>
      <c r="N9" s="94"/>
      <c r="O9" s="94"/>
      <c r="P9" s="94"/>
      <c r="Q9" s="94"/>
      <c r="R9" s="94"/>
      <c r="S9" s="94"/>
      <c r="T9" s="94"/>
      <c r="U9" s="94"/>
      <c r="V9" s="94"/>
      <c r="W9" s="94"/>
      <c r="X9" s="94"/>
      <c r="Y9" s="94"/>
      <c r="Z9" s="94"/>
      <c r="AA9" s="94"/>
      <c r="AB9" s="32"/>
      <c r="AC9" s="94"/>
      <c r="AD9" s="32"/>
      <c r="AE9" s="94"/>
      <c r="AF9" s="5"/>
      <c r="AG9" s="4"/>
      <c r="AH9" s="27"/>
      <c r="AI9" s="108"/>
      <c r="AJ9" s="108"/>
      <c r="AK9" s="108"/>
      <c r="AL9" s="27"/>
      <c r="AM9" s="27"/>
      <c r="AS9" s="26"/>
    </row>
    <row r="10" spans="1:57" ht="12" customHeight="1">
      <c r="A10" s="262"/>
      <c r="B10" s="8"/>
      <c r="C10" s="55"/>
      <c r="D10" s="18"/>
      <c r="E10" s="94"/>
      <c r="F10" s="94"/>
      <c r="G10" s="94"/>
      <c r="H10" s="94"/>
      <c r="I10" s="94"/>
      <c r="J10" s="94"/>
      <c r="K10" s="94"/>
      <c r="L10" s="94"/>
      <c r="M10" s="94"/>
      <c r="N10" s="94"/>
      <c r="O10" s="94"/>
      <c r="P10" s="94"/>
      <c r="Q10" s="94"/>
      <c r="R10" s="94"/>
      <c r="S10" s="94"/>
      <c r="T10" s="94"/>
      <c r="U10" s="94"/>
      <c r="V10" s="94"/>
      <c r="W10" s="94"/>
      <c r="X10" s="94"/>
      <c r="Y10" s="94"/>
      <c r="Z10" s="94"/>
      <c r="AA10" s="94"/>
      <c r="AB10" s="32"/>
      <c r="AC10" s="94"/>
      <c r="AD10" s="32"/>
      <c r="AE10" s="94"/>
      <c r="AF10" s="5"/>
      <c r="AG10" s="4"/>
      <c r="AH10" s="27"/>
      <c r="AI10" s="108"/>
      <c r="AJ10" s="108"/>
      <c r="AK10" s="108"/>
      <c r="AL10" s="27"/>
      <c r="AM10" s="27"/>
      <c r="AS10" s="26"/>
    </row>
    <row r="11" spans="1:57" ht="12" customHeight="1">
      <c r="A11" s="262"/>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4"/>
      <c r="AH11" s="27"/>
      <c r="AI11" s="108"/>
      <c r="AJ11" s="108"/>
      <c r="AK11" s="108"/>
      <c r="AL11" s="27"/>
      <c r="AM11" s="27"/>
      <c r="AS11" s="26"/>
    </row>
    <row r="12" spans="1:57" ht="12" customHeight="1">
      <c r="A12" s="262"/>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4"/>
      <c r="AH12" s="27"/>
      <c r="AI12" s="27"/>
      <c r="AJ12" s="27"/>
      <c r="AK12" s="27"/>
      <c r="AL12" s="27"/>
      <c r="AM12" s="27"/>
      <c r="AS12" s="26"/>
    </row>
    <row r="13" spans="1:57" ht="12" customHeight="1">
      <c r="A13" s="262"/>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4"/>
      <c r="AH13" s="27"/>
      <c r="AI13" s="27"/>
      <c r="AJ13" s="27"/>
      <c r="AK13" s="27"/>
      <c r="AL13" s="27"/>
      <c r="AM13" s="27"/>
    </row>
    <row r="14" spans="1:57" ht="12" customHeight="1">
      <c r="A14" s="262"/>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4"/>
      <c r="AH14" s="27"/>
      <c r="AI14" s="27"/>
      <c r="AJ14" s="27"/>
      <c r="AK14" s="27"/>
      <c r="AL14" s="27"/>
      <c r="AM14" s="27"/>
    </row>
    <row r="15" spans="1:57" ht="12" customHeight="1">
      <c r="A15" s="262"/>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4"/>
      <c r="AH15" s="27"/>
      <c r="AI15" s="27"/>
      <c r="AJ15" s="27"/>
      <c r="AK15" s="27"/>
      <c r="AL15" s="27"/>
      <c r="AM15" s="27"/>
    </row>
    <row r="16" spans="1:57" ht="12" customHeight="1">
      <c r="A16" s="262"/>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4"/>
      <c r="AH16" s="27"/>
      <c r="AI16" s="27"/>
      <c r="AJ16" s="27"/>
      <c r="AK16" s="27"/>
      <c r="AL16" s="27"/>
      <c r="AM16" s="27"/>
    </row>
    <row r="17" spans="1:53" ht="12" customHeight="1">
      <c r="A17" s="262"/>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4"/>
      <c r="AH17" s="27"/>
      <c r="AI17" s="27"/>
      <c r="AJ17" s="27"/>
      <c r="AK17" s="27"/>
      <c r="AL17" s="27"/>
      <c r="AM17" s="27"/>
    </row>
    <row r="18" spans="1:53" ht="12" customHeight="1">
      <c r="A18" s="262"/>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4"/>
      <c r="AH18" s="27"/>
      <c r="AI18" s="27"/>
      <c r="AJ18" s="27"/>
      <c r="AK18" s="27"/>
      <c r="AL18" s="27"/>
      <c r="AM18" s="27"/>
    </row>
    <row r="19" spans="1:53" ht="12" customHeight="1">
      <c r="A19" s="262"/>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4"/>
      <c r="AH19" s="27"/>
      <c r="AI19" s="27"/>
      <c r="AJ19" s="27"/>
      <c r="AK19" s="27"/>
      <c r="AL19" s="27"/>
      <c r="AM19" s="27"/>
    </row>
    <row r="20" spans="1:53" ht="12" customHeight="1">
      <c r="A20" s="262"/>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4"/>
      <c r="AH20" s="27"/>
      <c r="AI20" s="27"/>
      <c r="AJ20" s="27"/>
      <c r="AK20" s="27"/>
      <c r="AL20" s="27"/>
      <c r="AM20" s="27"/>
    </row>
    <row r="21" spans="1:53" ht="12" customHeight="1">
      <c r="A21" s="262"/>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4"/>
      <c r="AH21" s="27"/>
      <c r="AI21" s="27"/>
      <c r="AJ21" s="27"/>
      <c r="AK21" s="27"/>
      <c r="AL21" s="27"/>
      <c r="AM21" s="27"/>
    </row>
    <row r="22" spans="1:53" ht="12" customHeight="1">
      <c r="A22" s="262"/>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4"/>
      <c r="AH22" s="27"/>
      <c r="AI22" s="27"/>
      <c r="AJ22" s="27"/>
      <c r="AK22" s="27"/>
      <c r="AL22" s="27"/>
      <c r="AM22" s="27"/>
    </row>
    <row r="23" spans="1:53" ht="12" customHeight="1">
      <c r="A23" s="262"/>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4"/>
      <c r="AH23" s="27"/>
      <c r="AI23" s="27"/>
      <c r="AJ23" s="27"/>
      <c r="AK23" s="27"/>
      <c r="AL23" s="27"/>
      <c r="AM23" s="27"/>
    </row>
    <row r="24" spans="1:53" ht="12" customHeight="1">
      <c r="A24" s="262"/>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4"/>
      <c r="AH24" s="27"/>
      <c r="AI24" s="27"/>
      <c r="AJ24" s="27"/>
      <c r="AK24" s="27"/>
      <c r="AL24" s="27"/>
      <c r="AM24" s="27"/>
    </row>
    <row r="25" spans="1:53" ht="12" customHeight="1">
      <c r="A25" s="262"/>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4"/>
      <c r="AH25" s="27"/>
      <c r="AI25" s="27"/>
      <c r="AJ25" s="27"/>
      <c r="AK25" s="27"/>
      <c r="AL25" s="27"/>
      <c r="AM25" s="27"/>
    </row>
    <row r="26" spans="1:53" ht="12" customHeight="1">
      <c r="A26" s="262"/>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4"/>
      <c r="AH26" s="27"/>
      <c r="AI26" s="27"/>
      <c r="AJ26" s="27"/>
      <c r="AK26" s="27"/>
      <c r="AL26" s="27"/>
      <c r="AM26" s="27"/>
    </row>
    <row r="27" spans="1:53" ht="12" customHeight="1">
      <c r="A27" s="262"/>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4"/>
      <c r="AH27" s="27"/>
      <c r="AI27" s="27"/>
      <c r="AJ27" s="27"/>
      <c r="AK27" s="27"/>
      <c r="AL27" s="27"/>
      <c r="AM27" s="27"/>
    </row>
    <row r="28" spans="1:53" ht="12" customHeight="1">
      <c r="A28" s="262"/>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4"/>
      <c r="AH28" s="27"/>
      <c r="AI28" s="27"/>
      <c r="AJ28" s="27"/>
      <c r="AK28" s="27"/>
      <c r="AL28" s="27"/>
      <c r="AM28" s="27"/>
      <c r="AR28" s="28"/>
      <c r="AS28" s="64"/>
    </row>
    <row r="29" spans="1:53" ht="6" customHeight="1">
      <c r="A29" s="262"/>
      <c r="B29" s="8"/>
      <c r="C29" s="55"/>
      <c r="D29" s="18"/>
      <c r="E29" s="18"/>
      <c r="F29" s="18"/>
      <c r="G29" s="18"/>
      <c r="H29" s="18"/>
      <c r="I29" s="18"/>
      <c r="J29" s="18"/>
      <c r="K29" s="18"/>
      <c r="L29" s="18"/>
      <c r="M29" s="18"/>
      <c r="N29" s="18"/>
      <c r="O29" s="18"/>
      <c r="P29" s="18"/>
      <c r="Q29" s="18"/>
      <c r="R29" s="16"/>
      <c r="S29" s="16"/>
      <c r="T29" s="16"/>
      <c r="U29" s="16"/>
      <c r="V29" s="24"/>
      <c r="W29" s="16"/>
      <c r="X29" s="16"/>
      <c r="Y29" s="16"/>
      <c r="Z29" s="16"/>
      <c r="AA29" s="16"/>
      <c r="AB29" s="16"/>
      <c r="AC29" s="16"/>
      <c r="AD29" s="16"/>
      <c r="AE29" s="16"/>
      <c r="AF29" s="5"/>
      <c r="AG29" s="4"/>
      <c r="AH29" s="27"/>
      <c r="AI29" s="27"/>
      <c r="AJ29" s="27"/>
      <c r="AK29" s="27"/>
      <c r="AL29" s="27"/>
      <c r="AM29" s="27"/>
    </row>
    <row r="30" spans="1:53" ht="6" customHeight="1">
      <c r="A30" s="262"/>
      <c r="B30" s="8"/>
      <c r="C30" s="69"/>
      <c r="D30" s="18"/>
      <c r="E30" s="18"/>
      <c r="F30" s="18"/>
      <c r="G30" s="18"/>
      <c r="H30" s="18"/>
      <c r="I30" s="18"/>
      <c r="J30" s="18"/>
      <c r="K30" s="18"/>
      <c r="L30" s="18"/>
      <c r="M30" s="18"/>
      <c r="N30" s="18"/>
      <c r="O30" s="18"/>
      <c r="P30" s="18"/>
      <c r="Q30" s="18"/>
      <c r="R30" s="16"/>
      <c r="S30" s="16"/>
      <c r="T30" s="16"/>
      <c r="U30" s="16"/>
      <c r="V30" s="24"/>
      <c r="W30" s="16"/>
      <c r="X30" s="16"/>
      <c r="Y30" s="16"/>
      <c r="Z30" s="16"/>
      <c r="AA30" s="16"/>
      <c r="AB30" s="16"/>
      <c r="AC30" s="16"/>
      <c r="AD30" s="16"/>
      <c r="AE30" s="16"/>
      <c r="AF30" s="5"/>
      <c r="AG30" s="4"/>
      <c r="AH30" s="27"/>
      <c r="AI30" s="27"/>
      <c r="AJ30" s="27"/>
      <c r="AK30" s="27"/>
      <c r="AL30" s="27"/>
      <c r="AM30" s="27"/>
    </row>
    <row r="31" spans="1:53" ht="9" customHeight="1">
      <c r="A31" s="262"/>
      <c r="B31" s="8"/>
      <c r="C31" s="61"/>
      <c r="D31" s="61"/>
      <c r="E31" s="61"/>
      <c r="F31" s="61"/>
      <c r="G31" s="61"/>
      <c r="H31" s="61"/>
      <c r="I31" s="61"/>
      <c r="J31" s="18"/>
      <c r="K31" s="18"/>
      <c r="L31" s="18"/>
      <c r="M31" s="18"/>
      <c r="N31" s="18"/>
      <c r="O31" s="18"/>
      <c r="P31" s="18"/>
      <c r="Q31" s="18"/>
      <c r="R31" s="16"/>
      <c r="S31" s="16"/>
      <c r="T31" s="16"/>
      <c r="U31" s="16"/>
      <c r="V31" s="24"/>
      <c r="W31" s="16"/>
      <c r="X31" s="16"/>
      <c r="Y31" s="16"/>
      <c r="Z31" s="16"/>
      <c r="AA31" s="16"/>
      <c r="AB31" s="16"/>
      <c r="AC31" s="16"/>
      <c r="AD31" s="16"/>
      <c r="AE31" s="16"/>
      <c r="AF31" s="5"/>
      <c r="AG31" s="4"/>
      <c r="AH31" s="27"/>
      <c r="AI31" s="27"/>
      <c r="AJ31" s="27"/>
      <c r="AK31" s="27"/>
      <c r="AL31" s="27"/>
      <c r="AM31" s="27"/>
    </row>
    <row r="32" spans="1:53" ht="12.75" customHeight="1">
      <c r="A32" s="262"/>
      <c r="B32" s="8"/>
      <c r="C32" s="55"/>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4"/>
      <c r="AH32" s="102"/>
      <c r="AI32" s="103"/>
      <c r="AJ32" s="103"/>
      <c r="AK32" s="103"/>
      <c r="AL32" s="104"/>
      <c r="AM32" s="102"/>
      <c r="AN32" s="31"/>
      <c r="AO32" s="31"/>
      <c r="AP32" s="31"/>
      <c r="AQ32" s="31"/>
      <c r="AR32" s="31"/>
      <c r="AS32" s="31"/>
      <c r="AT32" s="31"/>
      <c r="AU32" s="31"/>
      <c r="AV32" s="31"/>
      <c r="AW32" s="31"/>
      <c r="AX32" s="31"/>
      <c r="AY32" s="31"/>
      <c r="AZ32" s="31"/>
      <c r="BA32" s="31"/>
    </row>
    <row r="33" spans="1:58" ht="12.75" customHeight="1">
      <c r="A33" s="262"/>
      <c r="B33" s="8"/>
      <c r="C33" s="55"/>
      <c r="D33" s="18"/>
      <c r="E33" s="18"/>
      <c r="F33" s="18"/>
      <c r="G33" s="18"/>
      <c r="H33" s="18"/>
      <c r="I33" s="18"/>
      <c r="J33" s="18"/>
      <c r="K33" s="18"/>
      <c r="L33" s="18"/>
      <c r="M33" s="18"/>
      <c r="N33" s="18"/>
      <c r="O33" s="18"/>
      <c r="P33" s="18"/>
      <c r="Q33" s="18"/>
      <c r="R33" s="16"/>
      <c r="S33" s="16"/>
      <c r="T33" s="16"/>
      <c r="U33" s="16"/>
      <c r="V33" s="24"/>
      <c r="W33" s="16"/>
      <c r="X33" s="16"/>
      <c r="Y33" s="16"/>
      <c r="Z33" s="16"/>
      <c r="AA33" s="16"/>
      <c r="AB33" s="16"/>
      <c r="AC33" s="16"/>
      <c r="AD33" s="16"/>
      <c r="AE33" s="16"/>
      <c r="AF33" s="5"/>
      <c r="AG33" s="4"/>
      <c r="AH33" s="102"/>
      <c r="AI33" s="27"/>
      <c r="AJ33" s="27"/>
      <c r="AK33" s="27"/>
      <c r="AL33" s="27"/>
      <c r="AM33" s="27"/>
    </row>
    <row r="34" spans="1:58" ht="15.75" customHeight="1">
      <c r="A34" s="262"/>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4"/>
      <c r="AH34" s="102"/>
      <c r="AI34" s="27"/>
      <c r="AJ34" s="27"/>
      <c r="AK34" s="27"/>
      <c r="AL34" s="27"/>
      <c r="AM34" s="27"/>
    </row>
    <row r="35" spans="1:58" ht="20.25" customHeight="1">
      <c r="A35" s="262"/>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4"/>
      <c r="AH35" s="105"/>
      <c r="AI35" s="27"/>
      <c r="AJ35" s="27"/>
      <c r="AK35" s="27"/>
      <c r="AL35" s="27"/>
      <c r="AM35" s="27"/>
    </row>
    <row r="36" spans="1:58" ht="15.75" customHeight="1">
      <c r="A36" s="262"/>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4"/>
      <c r="AH36" s="102"/>
      <c r="AI36" s="27"/>
      <c r="AJ36" s="27"/>
      <c r="AK36" s="27"/>
      <c r="AL36" s="27"/>
      <c r="AM36" s="27"/>
    </row>
    <row r="37" spans="1:58" ht="12.75" customHeight="1">
      <c r="A37" s="262"/>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4"/>
      <c r="AH37" s="102"/>
      <c r="AI37" s="27"/>
      <c r="AJ37" s="27"/>
      <c r="AK37" s="27"/>
      <c r="AL37" s="27"/>
      <c r="AM37" s="27"/>
    </row>
    <row r="38" spans="1:58" ht="12" customHeight="1">
      <c r="A38" s="262"/>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4"/>
      <c r="AH38" s="102"/>
      <c r="AI38" s="27"/>
      <c r="AJ38" s="27"/>
      <c r="AK38" s="27"/>
      <c r="AL38" s="27"/>
      <c r="AM38" s="27"/>
    </row>
    <row r="39" spans="1:58" ht="12.75" customHeight="1">
      <c r="A39" s="262"/>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4"/>
      <c r="AH39" s="102"/>
      <c r="AI39" s="27"/>
      <c r="AJ39" s="27"/>
      <c r="AK39" s="27"/>
      <c r="AL39" s="27"/>
      <c r="AM39" s="27"/>
    </row>
    <row r="40" spans="1:58" ht="12.75" customHeight="1">
      <c r="A40" s="262"/>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4"/>
      <c r="AH40" s="102"/>
      <c r="AI40" s="27"/>
      <c r="AJ40" s="27"/>
      <c r="AK40" s="27"/>
      <c r="AL40" s="27"/>
      <c r="AM40" s="27"/>
    </row>
    <row r="41" spans="1:58" ht="10.5" customHeight="1">
      <c r="A41" s="262"/>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4"/>
      <c r="AH41" s="102"/>
      <c r="AI41" s="27"/>
      <c r="AJ41" s="27"/>
      <c r="AK41" s="27"/>
      <c r="AL41" s="27"/>
      <c r="AM41" s="27"/>
    </row>
    <row r="42" spans="1:58" ht="19.5" customHeight="1">
      <c r="A42" s="262"/>
      <c r="B42" s="8"/>
      <c r="C42" s="8"/>
      <c r="D42" s="8"/>
      <c r="E42" s="8"/>
      <c r="F42" s="8"/>
      <c r="G42" s="8"/>
      <c r="H42" s="8"/>
      <c r="I42" s="8"/>
      <c r="J42" s="8"/>
      <c r="K42" s="8"/>
      <c r="L42" s="8"/>
      <c r="M42" s="8"/>
      <c r="N42" s="8"/>
      <c r="O42" s="8"/>
      <c r="P42" s="8"/>
      <c r="Q42" s="8"/>
      <c r="R42" s="72"/>
      <c r="S42" s="72"/>
      <c r="T42" s="8"/>
      <c r="U42" s="8"/>
      <c r="V42" s="8"/>
      <c r="W42" s="8"/>
      <c r="X42" s="8"/>
      <c r="Y42" s="8"/>
      <c r="Z42" s="8"/>
      <c r="AA42" s="8"/>
      <c r="AB42" s="22"/>
      <c r="AC42" s="8"/>
      <c r="AD42" s="22"/>
      <c r="AE42" s="8"/>
      <c r="AF42" s="5"/>
      <c r="AG42" s="4"/>
      <c r="AH42" s="27"/>
      <c r="AI42" s="67"/>
      <c r="AJ42" s="27"/>
      <c r="AK42" s="27"/>
      <c r="AL42" s="27"/>
      <c r="AM42" s="27"/>
    </row>
    <row r="43" spans="1:58" ht="9" customHeight="1">
      <c r="A43" s="262"/>
      <c r="B43" s="8"/>
      <c r="C43" s="97"/>
      <c r="D43" s="91"/>
      <c r="E43" s="91"/>
      <c r="F43" s="91"/>
      <c r="G43" s="91"/>
      <c r="H43" s="91"/>
      <c r="I43" s="91"/>
      <c r="J43" s="91"/>
      <c r="K43" s="91"/>
      <c r="L43" s="91"/>
      <c r="M43" s="91"/>
      <c r="N43" s="91"/>
      <c r="O43" s="91"/>
      <c r="P43" s="91"/>
      <c r="Q43" s="91"/>
      <c r="R43" s="98"/>
      <c r="S43" s="98"/>
      <c r="T43" s="98"/>
      <c r="U43" s="98"/>
      <c r="V43" s="98"/>
      <c r="W43" s="98"/>
      <c r="X43" s="98"/>
      <c r="Y43" s="98"/>
      <c r="Z43" s="98"/>
      <c r="AA43" s="98"/>
      <c r="AB43" s="98"/>
      <c r="AC43" s="98"/>
      <c r="AD43" s="98"/>
      <c r="AE43" s="98"/>
      <c r="AF43" s="5"/>
      <c r="AG43" s="4"/>
      <c r="AH43" s="27"/>
      <c r="AI43" s="27"/>
      <c r="AJ43" s="27"/>
      <c r="AK43" s="27"/>
      <c r="AL43" s="27"/>
      <c r="AM43" s="27"/>
    </row>
    <row r="44" spans="1:58" ht="3.75" customHeight="1">
      <c r="A44" s="262"/>
      <c r="B44" s="8"/>
      <c r="C44" s="13"/>
      <c r="D44" s="13"/>
      <c r="E44" s="13"/>
      <c r="F44" s="13"/>
      <c r="G44" s="13"/>
      <c r="H44" s="13"/>
      <c r="I44" s="13"/>
      <c r="J44" s="13"/>
      <c r="K44" s="13"/>
      <c r="L44" s="13"/>
      <c r="M44" s="13"/>
      <c r="N44" s="13"/>
      <c r="O44" s="13"/>
      <c r="P44" s="13"/>
      <c r="Q44" s="13"/>
      <c r="R44" s="5"/>
      <c r="S44" s="5"/>
      <c r="T44" s="5"/>
      <c r="U44" s="5"/>
      <c r="V44" s="5"/>
      <c r="W44" s="5"/>
      <c r="X44" s="5"/>
      <c r="Y44" s="5"/>
      <c r="Z44" s="5"/>
      <c r="AA44" s="5"/>
      <c r="AB44" s="5"/>
      <c r="AC44" s="5"/>
      <c r="AD44" s="5"/>
      <c r="AE44" s="5"/>
      <c r="AF44" s="5"/>
      <c r="AG44" s="4"/>
      <c r="AH44" s="27"/>
      <c r="AI44" s="27"/>
      <c r="AJ44" s="27"/>
      <c r="AK44" s="27"/>
      <c r="AL44" s="27"/>
      <c r="AM44" s="27"/>
    </row>
    <row r="45" spans="1:58" ht="11.25" customHeight="1">
      <c r="A45" s="262"/>
      <c r="B45" s="8"/>
      <c r="C45" s="13"/>
      <c r="D45" s="13"/>
      <c r="E45" s="15"/>
      <c r="F45" s="1726"/>
      <c r="G45" s="1726"/>
      <c r="H45" s="1726"/>
      <c r="I45" s="1726"/>
      <c r="J45" s="1726"/>
      <c r="K45" s="1726"/>
      <c r="L45" s="1726"/>
      <c r="M45" s="1726"/>
      <c r="N45" s="1726"/>
      <c r="O45" s="1726"/>
      <c r="P45" s="1726"/>
      <c r="Q45" s="1726"/>
      <c r="R45" s="1726"/>
      <c r="S45" s="1726"/>
      <c r="T45" s="1726"/>
      <c r="U45" s="1726"/>
      <c r="V45" s="1726"/>
      <c r="W45" s="15"/>
      <c r="X45" s="1726"/>
      <c r="Y45" s="1726"/>
      <c r="Z45" s="1726"/>
      <c r="AA45" s="1726"/>
      <c r="AB45" s="1726"/>
      <c r="AC45" s="1726"/>
      <c r="AD45" s="1726"/>
      <c r="AE45" s="15"/>
      <c r="AF45" s="8"/>
      <c r="AG45" s="4"/>
      <c r="AH45" s="27"/>
      <c r="AI45" s="27"/>
      <c r="AJ45" s="27"/>
      <c r="AK45" s="27"/>
      <c r="AL45" s="27"/>
      <c r="AM45" s="27"/>
    </row>
    <row r="46" spans="1:58" ht="12.75" customHeight="1">
      <c r="A46" s="262"/>
      <c r="B46" s="8"/>
      <c r="C46" s="13"/>
      <c r="D46" s="13"/>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5"/>
      <c r="AG46" s="4"/>
      <c r="AH46" s="27"/>
      <c r="AI46" s="27"/>
      <c r="AJ46" s="27"/>
      <c r="AK46" s="27"/>
      <c r="AL46" s="27"/>
      <c r="AM46" s="27"/>
    </row>
    <row r="47" spans="1:58" ht="6" customHeight="1">
      <c r="A47" s="262"/>
      <c r="B47" s="8"/>
      <c r="C47" s="13"/>
      <c r="D47" s="13"/>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5"/>
      <c r="AG47" s="4"/>
      <c r="AH47" s="27"/>
      <c r="AI47" s="27"/>
      <c r="AJ47" s="27"/>
      <c r="AK47" s="27"/>
      <c r="AL47" s="27"/>
      <c r="AM47" s="27"/>
    </row>
    <row r="48" spans="1:58" s="62" customFormat="1" ht="12" customHeight="1">
      <c r="A48" s="414"/>
      <c r="B48" s="60"/>
      <c r="C48" s="73"/>
      <c r="D48" s="61"/>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82"/>
      <c r="AG48" s="59"/>
      <c r="AH48" s="101"/>
      <c r="AI48" s="108"/>
      <c r="AJ48" s="108"/>
      <c r="AK48" s="108"/>
      <c r="AL48" s="90"/>
      <c r="AM48" s="90"/>
      <c r="AN48"/>
      <c r="AO48"/>
      <c r="AP48"/>
      <c r="AQ48"/>
      <c r="AR48"/>
      <c r="AS48"/>
      <c r="AT48"/>
      <c r="AU48"/>
      <c r="AV48"/>
      <c r="AW48"/>
      <c r="AX48"/>
      <c r="AY48"/>
      <c r="AZ48"/>
      <c r="BA48"/>
      <c r="BB48"/>
      <c r="BC48"/>
      <c r="BD48"/>
      <c r="BE48"/>
      <c r="BF48"/>
    </row>
    <row r="49" spans="1:39" ht="10.5" customHeight="1">
      <c r="A49" s="262"/>
      <c r="B49" s="8"/>
      <c r="C49" s="55"/>
      <c r="D49" s="18"/>
      <c r="E49" s="94"/>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94"/>
      <c r="AF49" s="5"/>
      <c r="AG49" s="4"/>
      <c r="AH49" s="68"/>
      <c r="AI49" s="108"/>
      <c r="AJ49" s="108"/>
      <c r="AK49" s="108"/>
      <c r="AL49" s="27"/>
      <c r="AM49" s="27"/>
    </row>
    <row r="50" spans="1:39" ht="12" customHeight="1">
      <c r="A50" s="262"/>
      <c r="B50" s="8"/>
      <c r="C50" s="55"/>
      <c r="D50" s="18"/>
      <c r="E50" s="94"/>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94"/>
      <c r="AF50" s="5"/>
      <c r="AG50" s="4"/>
      <c r="AH50" s="68"/>
      <c r="AI50" s="108"/>
      <c r="AJ50" s="108"/>
      <c r="AK50" s="108"/>
      <c r="AL50" s="27"/>
      <c r="AM50" s="27"/>
    </row>
    <row r="51" spans="1:39" ht="12" customHeight="1">
      <c r="A51" s="262"/>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4"/>
      <c r="AH51" s="27"/>
      <c r="AI51" s="108"/>
      <c r="AJ51" s="108"/>
      <c r="AK51" s="108"/>
      <c r="AL51" s="27"/>
      <c r="AM51" s="27"/>
    </row>
    <row r="52" spans="1:39" ht="12" customHeight="1">
      <c r="A52" s="262"/>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4"/>
      <c r="AH52" s="27"/>
      <c r="AI52" s="108"/>
      <c r="AJ52" s="108"/>
      <c r="AK52" s="108"/>
      <c r="AL52" s="27"/>
      <c r="AM52" s="27"/>
    </row>
    <row r="53" spans="1:39" ht="12" customHeight="1">
      <c r="A53" s="262"/>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4"/>
      <c r="AH53" s="27"/>
      <c r="AI53" s="108"/>
      <c r="AJ53" s="108"/>
      <c r="AK53" s="108"/>
      <c r="AL53" s="27"/>
      <c r="AM53" s="27"/>
    </row>
    <row r="54" spans="1:39" ht="12" customHeight="1">
      <c r="A54" s="262"/>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4"/>
      <c r="AH54" s="27"/>
      <c r="AI54" s="108"/>
      <c r="AJ54" s="108"/>
      <c r="AK54" s="108"/>
      <c r="AL54" s="27"/>
      <c r="AM54" s="27"/>
    </row>
    <row r="55" spans="1:39" ht="12" customHeight="1">
      <c r="A55" s="262"/>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4"/>
      <c r="AH55" s="27"/>
      <c r="AI55" s="27"/>
      <c r="AJ55" s="27"/>
      <c r="AK55" s="27"/>
      <c r="AL55" s="27"/>
      <c r="AM55" s="27"/>
    </row>
    <row r="56" spans="1:39" ht="12" customHeight="1">
      <c r="A56" s="262"/>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4"/>
      <c r="AH56" s="27"/>
      <c r="AI56" s="27"/>
      <c r="AJ56" s="27"/>
      <c r="AK56" s="27"/>
      <c r="AL56" s="27"/>
      <c r="AM56" s="27"/>
    </row>
    <row r="57" spans="1:39" ht="12" customHeight="1">
      <c r="A57" s="262"/>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4"/>
      <c r="AH57" s="27"/>
      <c r="AI57" s="27"/>
      <c r="AJ57" s="27"/>
      <c r="AK57" s="27"/>
      <c r="AL57" s="27"/>
      <c r="AM57" s="27"/>
    </row>
    <row r="58" spans="1:39" ht="12" customHeight="1">
      <c r="A58" s="262"/>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4"/>
      <c r="AH58" s="27"/>
      <c r="AI58" s="27"/>
      <c r="AJ58" s="27"/>
      <c r="AK58" s="27"/>
      <c r="AL58" s="27"/>
      <c r="AM58" s="27"/>
    </row>
    <row r="59" spans="1:39" ht="12" customHeight="1">
      <c r="A59" s="262"/>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4"/>
      <c r="AH59" s="27"/>
      <c r="AI59" s="27"/>
      <c r="AJ59" s="27"/>
      <c r="AK59" s="27"/>
      <c r="AL59" s="27"/>
      <c r="AM59" s="27"/>
    </row>
    <row r="60" spans="1:39" ht="12" customHeight="1">
      <c r="A60" s="262"/>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4"/>
      <c r="AH60" s="27"/>
      <c r="AI60" s="27"/>
      <c r="AJ60" s="27"/>
      <c r="AK60" s="27"/>
      <c r="AL60" s="27"/>
      <c r="AM60" s="27"/>
    </row>
    <row r="61" spans="1:39" ht="12" customHeight="1">
      <c r="A61" s="262"/>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4"/>
      <c r="AH61" s="27"/>
      <c r="AI61" s="27"/>
      <c r="AJ61" s="27"/>
      <c r="AK61" s="27"/>
      <c r="AL61" s="27"/>
      <c r="AM61" s="27"/>
    </row>
    <row r="62" spans="1:39" ht="12" customHeight="1">
      <c r="A62" s="262"/>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4"/>
      <c r="AH62" s="27"/>
      <c r="AI62" s="27"/>
      <c r="AJ62" s="27"/>
      <c r="AK62" s="27"/>
      <c r="AL62" s="27"/>
      <c r="AM62" s="27"/>
    </row>
    <row r="63" spans="1:39" ht="12" customHeight="1">
      <c r="A63" s="262"/>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4"/>
      <c r="AH63" s="27"/>
      <c r="AI63" s="27"/>
      <c r="AJ63" s="27"/>
      <c r="AK63" s="27"/>
      <c r="AL63" s="27"/>
      <c r="AM63" s="27"/>
    </row>
    <row r="64" spans="1:39" ht="12" customHeight="1">
      <c r="A64" s="262"/>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4"/>
      <c r="AH64" s="27"/>
      <c r="AI64" s="27"/>
      <c r="AJ64" s="27"/>
      <c r="AK64" s="27"/>
      <c r="AL64" s="27"/>
      <c r="AM64" s="27"/>
    </row>
    <row r="65" spans="1:43" ht="12" customHeight="1">
      <c r="A65" s="262"/>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4"/>
      <c r="AH65" s="27"/>
      <c r="AI65" s="27"/>
      <c r="AJ65" s="27"/>
      <c r="AK65" s="27"/>
      <c r="AL65" s="27"/>
      <c r="AM65" s="27"/>
    </row>
    <row r="66" spans="1:43" ht="12" customHeight="1">
      <c r="A66" s="262"/>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4"/>
      <c r="AH66" s="27"/>
      <c r="AI66" s="27"/>
      <c r="AJ66" s="27"/>
      <c r="AK66" s="27"/>
      <c r="AL66" s="27"/>
      <c r="AM66" s="27"/>
    </row>
    <row r="67" spans="1:43" ht="12" customHeight="1">
      <c r="A67" s="262"/>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4"/>
      <c r="AH67" s="27"/>
      <c r="AI67" s="27"/>
      <c r="AJ67" s="27"/>
      <c r="AK67" s="27"/>
      <c r="AL67" s="27"/>
      <c r="AM67" s="27"/>
    </row>
    <row r="68" spans="1:43" ht="12" customHeight="1">
      <c r="A68" s="262"/>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8"/>
      <c r="AH68" s="27"/>
      <c r="AI68" s="27"/>
      <c r="AJ68" s="27"/>
      <c r="AK68" s="27"/>
      <c r="AL68" s="27"/>
      <c r="AM68" s="27"/>
    </row>
    <row r="69" spans="1:43" s="85" customFormat="1" ht="9" customHeight="1">
      <c r="A69" s="415"/>
      <c r="B69" s="84"/>
      <c r="C69" s="87"/>
      <c r="D69" s="30"/>
      <c r="E69" s="89"/>
      <c r="F69" s="89"/>
      <c r="G69" s="89"/>
      <c r="H69" s="95"/>
      <c r="I69" s="95"/>
      <c r="J69" s="95"/>
      <c r="K69" s="95"/>
      <c r="L69" s="95"/>
      <c r="M69" s="95"/>
      <c r="N69" s="95"/>
      <c r="O69" s="95"/>
      <c r="P69" s="95"/>
      <c r="Q69" s="95"/>
      <c r="R69" s="95"/>
      <c r="S69" s="95"/>
      <c r="T69" s="95"/>
      <c r="U69" s="95"/>
      <c r="V69" s="95"/>
      <c r="W69" s="95"/>
      <c r="X69" s="95"/>
      <c r="Y69" s="95"/>
      <c r="Z69" s="95"/>
      <c r="AA69" s="95"/>
      <c r="AB69" s="95"/>
      <c r="AC69" s="95"/>
      <c r="AD69" s="95"/>
      <c r="AE69" s="95"/>
      <c r="AF69" s="84"/>
      <c r="AG69" s="84"/>
      <c r="AH69" s="106"/>
      <c r="AI69" s="106"/>
      <c r="AJ69" s="106"/>
      <c r="AK69" s="106"/>
      <c r="AL69" s="106"/>
      <c r="AM69" s="106"/>
    </row>
    <row r="70" spans="1:43" ht="11.25" customHeight="1">
      <c r="A70" s="262"/>
      <c r="B70" s="1"/>
      <c r="C70" s="54"/>
      <c r="D70" s="18"/>
      <c r="E70" s="96"/>
      <c r="F70" s="96"/>
      <c r="G70" s="96"/>
      <c r="H70" s="96"/>
      <c r="I70" s="96"/>
      <c r="J70" s="96"/>
      <c r="K70" s="96"/>
      <c r="L70" s="96"/>
      <c r="M70" s="96"/>
      <c r="N70" s="96"/>
      <c r="O70" s="96"/>
      <c r="P70" s="96"/>
      <c r="Q70" s="96"/>
      <c r="R70" s="96"/>
      <c r="S70" s="96"/>
      <c r="T70" s="96"/>
      <c r="U70" s="96"/>
      <c r="V70" s="95"/>
      <c r="W70" s="96"/>
      <c r="X70" s="96"/>
      <c r="Y70" s="96"/>
      <c r="Z70" s="96"/>
      <c r="AA70" s="96"/>
      <c r="AB70" s="96"/>
      <c r="AC70" s="96"/>
      <c r="AD70" s="96"/>
      <c r="AE70" s="96"/>
      <c r="AF70" s="5"/>
      <c r="AG70" s="8"/>
      <c r="AH70" s="27"/>
      <c r="AI70" s="27"/>
      <c r="AJ70" s="27"/>
      <c r="AK70" s="27"/>
      <c r="AL70" s="27"/>
      <c r="AM70" s="27"/>
    </row>
    <row r="71" spans="1:43" ht="13.5" customHeight="1">
      <c r="A71" s="262"/>
      <c r="B71" s="418">
        <v>22</v>
      </c>
      <c r="C71" s="1727">
        <v>42125</v>
      </c>
      <c r="D71" s="1728"/>
      <c r="E71" s="1728"/>
      <c r="F71" s="1728"/>
      <c r="G71" s="1724"/>
      <c r="H71" s="1725"/>
      <c r="I71" s="8"/>
      <c r="J71" s="8"/>
      <c r="K71" s="8"/>
      <c r="L71" s="8"/>
      <c r="M71" s="8"/>
      <c r="N71" s="8"/>
      <c r="O71" s="8"/>
      <c r="P71" s="8"/>
      <c r="Q71" s="8"/>
      <c r="R71" s="8"/>
      <c r="S71" s="8"/>
      <c r="T71" s="8"/>
      <c r="U71" s="8"/>
      <c r="V71" s="95"/>
      <c r="W71" s="8"/>
      <c r="X71" s="8"/>
      <c r="Y71" s="8"/>
      <c r="Z71" s="8"/>
      <c r="AA71" s="8"/>
      <c r="AB71" s="8"/>
      <c r="AC71" s="8"/>
      <c r="AD71" s="8"/>
      <c r="AE71" s="8"/>
      <c r="AF71" s="8"/>
      <c r="AG71" s="8"/>
      <c r="AH71" s="107"/>
      <c r="AI71" s="107"/>
      <c r="AJ71" s="107"/>
      <c r="AK71" s="107"/>
      <c r="AL71" s="107"/>
      <c r="AM71" s="107"/>
      <c r="AN71" s="71"/>
      <c r="AO71" s="71"/>
      <c r="AP71" s="71"/>
      <c r="AQ71" s="71"/>
    </row>
    <row r="72" spans="1:43" ht="13.5" customHeight="1">
      <c r="A72" s="70"/>
      <c r="B72" s="70"/>
      <c r="C72" s="70"/>
      <c r="D72" s="70"/>
      <c r="E72" s="70"/>
      <c r="F72" s="70"/>
      <c r="G72" s="70"/>
      <c r="H72" s="70"/>
      <c r="I72" s="70"/>
      <c r="J72" s="70"/>
      <c r="K72" s="70"/>
      <c r="L72" s="70"/>
      <c r="M72" s="70"/>
      <c r="N72" s="70"/>
      <c r="O72" s="70"/>
      <c r="P72" s="70"/>
      <c r="Q72" s="70"/>
      <c r="R72" s="70"/>
      <c r="S72" s="70"/>
      <c r="T72" s="70"/>
      <c r="U72" s="70"/>
      <c r="W72" s="70"/>
      <c r="X72" s="70"/>
      <c r="Y72" s="70"/>
      <c r="Z72" s="70"/>
      <c r="AA72" s="70"/>
      <c r="AB72" s="88"/>
      <c r="AC72" s="70"/>
      <c r="AD72" s="88"/>
      <c r="AE72" s="70"/>
      <c r="AF72" s="70"/>
      <c r="AG72" s="70"/>
      <c r="AH72" s="71"/>
      <c r="AI72" s="71"/>
      <c r="AJ72" s="71"/>
      <c r="AK72" s="71"/>
      <c r="AL72" s="71"/>
      <c r="AM72" s="71"/>
      <c r="AN72" s="71"/>
      <c r="AO72" s="71"/>
      <c r="AP72" s="71"/>
      <c r="AQ72" s="71"/>
    </row>
    <row r="73" spans="1:43">
      <c r="A73" s="70"/>
      <c r="B73" s="70"/>
      <c r="C73" s="70"/>
      <c r="D73" s="70"/>
      <c r="E73" s="70"/>
      <c r="F73" s="70"/>
      <c r="G73" s="70"/>
      <c r="H73" s="70"/>
      <c r="I73" s="70"/>
      <c r="J73" s="70"/>
      <c r="K73" s="70"/>
      <c r="L73" s="70"/>
      <c r="M73" s="70"/>
      <c r="N73" s="70"/>
      <c r="O73" s="70"/>
      <c r="P73" s="70"/>
      <c r="Q73" s="70"/>
      <c r="R73" s="70"/>
      <c r="S73" s="70"/>
      <c r="T73" s="70"/>
      <c r="U73" s="70"/>
      <c r="W73" s="70"/>
      <c r="X73" s="70"/>
      <c r="Y73" s="70"/>
      <c r="Z73" s="70"/>
      <c r="AA73" s="70"/>
      <c r="AB73" s="88"/>
      <c r="AC73" s="70"/>
      <c r="AD73" s="88"/>
      <c r="AE73" s="70"/>
      <c r="AF73" s="70"/>
      <c r="AG73" s="70"/>
      <c r="AH73" s="71"/>
      <c r="AI73" s="71"/>
      <c r="AJ73" s="71"/>
      <c r="AK73" s="71"/>
      <c r="AL73" s="71"/>
      <c r="AM73" s="71"/>
      <c r="AN73" s="71"/>
      <c r="AO73" s="71"/>
      <c r="AP73" s="71"/>
      <c r="AQ73" s="71"/>
    </row>
    <row r="74" spans="1:43">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71"/>
      <c r="AI74" s="71"/>
      <c r="AJ74" s="71"/>
      <c r="AK74" s="71"/>
      <c r="AL74" s="71"/>
      <c r="AM74" s="71"/>
      <c r="AN74" s="71"/>
      <c r="AO74" s="71"/>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71"/>
      <c r="AI75" s="71"/>
      <c r="AJ75" s="71"/>
      <c r="AK75" s="71"/>
      <c r="AL75" s="71"/>
      <c r="AM75" s="71"/>
      <c r="AN75" s="71"/>
      <c r="AO75" s="71"/>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71"/>
      <c r="AI76" s="71"/>
      <c r="AJ76" s="71"/>
      <c r="AK76" s="71"/>
      <c r="AL76" s="71"/>
      <c r="AM76" s="71"/>
      <c r="AN76" s="71"/>
      <c r="AO76" s="71"/>
      <c r="AP76" s="71"/>
      <c r="AQ76" s="71"/>
    </row>
    <row r="77" spans="1:43">
      <c r="AB77" s="25"/>
      <c r="AD77" s="25"/>
      <c r="AJ77" s="63"/>
    </row>
    <row r="82" spans="28:32" ht="8.25" customHeight="1"/>
    <row r="84" spans="28:32" ht="9" customHeight="1">
      <c r="AF84" s="9"/>
    </row>
    <row r="85" spans="28:32" ht="8.25" customHeight="1">
      <c r="AB85" s="34"/>
      <c r="AD85" s="34"/>
      <c r="AF85" s="34"/>
    </row>
    <row r="86" spans="28:32" ht="9.75" customHeight="1"/>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sheetPr codeName="Folha23" enableFormatConditionsCalculation="0">
    <tabColor indexed="55"/>
  </sheetPr>
  <dimension ref="A1:BF88"/>
  <sheetViews>
    <sheetView workbookViewId="0"/>
  </sheetViews>
  <sheetFormatPr defaultRowHeight="12.75"/>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70"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57" ht="13.5" customHeight="1">
      <c r="A1" s="4"/>
      <c r="B1" s="1631" t="s">
        <v>340</v>
      </c>
      <c r="C1" s="1631"/>
      <c r="D1" s="1631"/>
      <c r="E1" s="1631"/>
      <c r="F1" s="1631"/>
      <c r="G1" s="1631"/>
      <c r="H1" s="1631"/>
      <c r="I1" s="261"/>
      <c r="J1" s="261"/>
      <c r="K1" s="261"/>
      <c r="L1" s="261"/>
      <c r="M1" s="261"/>
      <c r="N1" s="261"/>
      <c r="O1" s="261"/>
      <c r="P1" s="261"/>
      <c r="Q1" s="261"/>
      <c r="R1" s="261"/>
      <c r="S1" s="261"/>
      <c r="T1" s="261"/>
      <c r="U1" s="261"/>
      <c r="V1" s="261"/>
      <c r="W1" s="261"/>
      <c r="X1" s="311"/>
      <c r="Y1" s="265"/>
      <c r="Z1" s="265"/>
      <c r="AA1" s="265"/>
      <c r="AB1" s="265"/>
      <c r="AC1" s="265"/>
      <c r="AD1" s="265"/>
      <c r="AE1" s="265"/>
      <c r="AF1" s="265"/>
      <c r="AG1" s="4"/>
      <c r="AH1" s="27"/>
      <c r="AI1" s="27"/>
      <c r="AJ1" s="27"/>
      <c r="AK1" s="27"/>
      <c r="AL1" s="27"/>
      <c r="AM1" s="27"/>
      <c r="AN1" s="27"/>
      <c r="AO1" s="27"/>
    </row>
    <row r="2" spans="1:57" ht="6" customHeight="1">
      <c r="A2" s="4"/>
      <c r="B2" s="1564"/>
      <c r="C2" s="1564"/>
      <c r="D2" s="1564"/>
      <c r="E2" s="21"/>
      <c r="F2" s="21"/>
      <c r="G2" s="21"/>
      <c r="H2" s="21"/>
      <c r="I2" s="21"/>
      <c r="J2" s="259"/>
      <c r="K2" s="259"/>
      <c r="L2" s="259"/>
      <c r="M2" s="259"/>
      <c r="N2" s="259"/>
      <c r="O2" s="259"/>
      <c r="P2" s="259"/>
      <c r="Q2" s="259"/>
      <c r="R2" s="259"/>
      <c r="S2" s="259"/>
      <c r="T2" s="259"/>
      <c r="U2" s="259"/>
      <c r="V2" s="259"/>
      <c r="W2" s="259"/>
      <c r="X2" s="259"/>
      <c r="Y2" s="259"/>
      <c r="Z2" s="8"/>
      <c r="AA2" s="8"/>
      <c r="AB2" s="8"/>
      <c r="AC2" s="8"/>
      <c r="AD2" s="8"/>
      <c r="AE2" s="8"/>
      <c r="AF2" s="8"/>
      <c r="AG2" s="270"/>
      <c r="AH2" s="27"/>
      <c r="AI2" s="27"/>
      <c r="AJ2" s="27"/>
      <c r="AK2" s="27"/>
      <c r="AL2" s="27"/>
      <c r="AM2" s="27"/>
      <c r="AN2" s="27"/>
      <c r="AO2" s="27"/>
    </row>
    <row r="3" spans="1:57" ht="12" customHeight="1">
      <c r="A3" s="4"/>
      <c r="B3" s="8"/>
      <c r="C3" s="8"/>
      <c r="D3" s="8"/>
      <c r="E3" s="8"/>
      <c r="F3" s="8"/>
      <c r="G3" s="8"/>
      <c r="H3" s="8"/>
      <c r="I3" s="8"/>
      <c r="J3" s="8"/>
      <c r="K3" s="8"/>
      <c r="L3" s="8"/>
      <c r="M3" s="8"/>
      <c r="N3" s="8"/>
      <c r="O3" s="8"/>
      <c r="P3" s="8"/>
      <c r="Q3" s="8"/>
      <c r="R3" s="8"/>
      <c r="S3" s="8"/>
      <c r="T3" s="8"/>
      <c r="U3" s="8"/>
      <c r="V3" s="8"/>
      <c r="W3" s="8"/>
      <c r="X3" s="8"/>
      <c r="Y3" s="8"/>
      <c r="Z3" s="8"/>
      <c r="AA3" s="8"/>
      <c r="AB3" s="22"/>
      <c r="AC3" s="8"/>
      <c r="AD3" s="22"/>
      <c r="AE3" s="8"/>
      <c r="AF3" s="8"/>
      <c r="AG3" s="270"/>
      <c r="AH3" s="27"/>
      <c r="AI3" s="27"/>
      <c r="AJ3" s="27"/>
      <c r="AK3" s="27"/>
      <c r="AL3" s="27"/>
      <c r="AM3" s="27"/>
      <c r="AN3" s="27"/>
      <c r="AO3" s="27"/>
    </row>
    <row r="4" spans="1:57" s="12" customFormat="1" ht="13.5" customHeight="1">
      <c r="A4" s="11"/>
      <c r="B4" s="19"/>
      <c r="C4" s="97"/>
      <c r="D4" s="91"/>
      <c r="E4" s="91"/>
      <c r="F4" s="91"/>
      <c r="G4" s="91"/>
      <c r="H4" s="91"/>
      <c r="I4" s="91"/>
      <c r="J4" s="91"/>
      <c r="K4" s="91"/>
      <c r="L4" s="91"/>
      <c r="M4" s="91"/>
      <c r="N4" s="91"/>
      <c r="O4" s="91"/>
      <c r="P4" s="91"/>
      <c r="Q4" s="91"/>
      <c r="R4" s="98"/>
      <c r="S4" s="98"/>
      <c r="T4" s="98"/>
      <c r="U4" s="98"/>
      <c r="V4" s="98"/>
      <c r="W4" s="98"/>
      <c r="X4" s="98"/>
      <c r="Y4" s="98"/>
      <c r="Z4" s="98"/>
      <c r="AA4" s="98"/>
      <c r="AB4" s="98"/>
      <c r="AC4" s="98"/>
      <c r="AD4" s="98"/>
      <c r="AE4" s="98"/>
      <c r="AF4" s="8"/>
      <c r="AG4" s="269"/>
      <c r="AH4" s="66"/>
      <c r="AI4" s="66"/>
      <c r="AJ4" s="66"/>
      <c r="AK4" s="66"/>
      <c r="AL4" s="66"/>
      <c r="AM4" s="66"/>
      <c r="AN4" s="66"/>
      <c r="AO4" s="66"/>
    </row>
    <row r="5" spans="1:57" ht="3.75" customHeight="1">
      <c r="A5" s="4"/>
      <c r="B5" s="8"/>
      <c r="C5" s="13"/>
      <c r="D5" s="13"/>
      <c r="E5" s="13"/>
      <c r="F5" s="1729"/>
      <c r="G5" s="1729"/>
      <c r="H5" s="1729"/>
      <c r="I5" s="1729"/>
      <c r="J5" s="1729"/>
      <c r="K5" s="1729"/>
      <c r="L5" s="1729"/>
      <c r="M5" s="13"/>
      <c r="N5" s="13"/>
      <c r="O5" s="13"/>
      <c r="P5" s="13"/>
      <c r="Q5" s="13"/>
      <c r="R5" s="5"/>
      <c r="S5" s="5"/>
      <c r="T5" s="5"/>
      <c r="U5" s="79"/>
      <c r="V5" s="5"/>
      <c r="W5" s="5"/>
      <c r="X5" s="5"/>
      <c r="Y5" s="5"/>
      <c r="Z5" s="5"/>
      <c r="AA5" s="5"/>
      <c r="AB5" s="5"/>
      <c r="AC5" s="5"/>
      <c r="AD5" s="5"/>
      <c r="AE5" s="5"/>
      <c r="AF5" s="8"/>
      <c r="AG5" s="270"/>
      <c r="AH5" s="27"/>
      <c r="AI5" s="27"/>
      <c r="AJ5" s="27"/>
      <c r="AK5" s="27"/>
      <c r="AL5" s="27"/>
      <c r="AM5" s="27"/>
      <c r="AN5" s="27"/>
      <c r="AO5" s="27"/>
    </row>
    <row r="6" spans="1:57" ht="9.75" customHeight="1">
      <c r="A6" s="4"/>
      <c r="B6" s="8"/>
      <c r="C6" s="13"/>
      <c r="D6" s="13"/>
      <c r="E6" s="15"/>
      <c r="F6" s="1726"/>
      <c r="G6" s="1726"/>
      <c r="H6" s="1726"/>
      <c r="I6" s="1726"/>
      <c r="J6" s="1726"/>
      <c r="K6" s="1726"/>
      <c r="L6" s="1726"/>
      <c r="M6" s="1726"/>
      <c r="N6" s="1726"/>
      <c r="O6" s="1726"/>
      <c r="P6" s="1726"/>
      <c r="Q6" s="1726"/>
      <c r="R6" s="1726"/>
      <c r="S6" s="1726"/>
      <c r="T6" s="1726"/>
      <c r="U6" s="1726"/>
      <c r="V6" s="1726"/>
      <c r="W6" s="15"/>
      <c r="X6" s="1726"/>
      <c r="Y6" s="1726"/>
      <c r="Z6" s="1726"/>
      <c r="AA6" s="1726"/>
      <c r="AB6" s="1726"/>
      <c r="AC6" s="1726"/>
      <c r="AD6" s="1726"/>
      <c r="AE6" s="15"/>
      <c r="AF6" s="8"/>
      <c r="AG6" s="270"/>
      <c r="AH6" s="27"/>
      <c r="AI6" s="27"/>
      <c r="AJ6" s="27"/>
      <c r="AK6" s="27"/>
      <c r="AL6" s="27"/>
      <c r="AM6" s="27"/>
      <c r="AN6" s="27"/>
      <c r="AO6" s="27"/>
    </row>
    <row r="7" spans="1:57" ht="12.75" customHeight="1">
      <c r="A7" s="4"/>
      <c r="B7" s="8"/>
      <c r="C7" s="13"/>
      <c r="D7" s="13"/>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5"/>
      <c r="AG7" s="270"/>
      <c r="AH7" s="27"/>
      <c r="AI7" s="108"/>
      <c r="AJ7" s="108"/>
      <c r="AK7" s="108"/>
      <c r="AL7" s="27"/>
      <c r="AM7" s="27"/>
      <c r="AN7" s="27"/>
      <c r="AO7" s="27"/>
    </row>
    <row r="8" spans="1:57" s="62" customFormat="1" ht="13.5" hidden="1" customHeight="1">
      <c r="A8" s="59"/>
      <c r="B8" s="60"/>
      <c r="C8" s="1730"/>
      <c r="D8" s="1730"/>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82"/>
      <c r="AG8" s="392"/>
      <c r="AH8" s="100"/>
      <c r="AI8" s="108"/>
      <c r="AJ8" s="108"/>
      <c r="AK8" s="108"/>
      <c r="AL8" s="100"/>
      <c r="AM8" s="100"/>
      <c r="AN8" s="100"/>
      <c r="AO8" s="100"/>
    </row>
    <row r="9" spans="1:57" s="62" customFormat="1" ht="6" hidden="1" customHeight="1">
      <c r="A9" s="59"/>
      <c r="B9" s="60"/>
      <c r="C9" s="73"/>
      <c r="D9" s="73"/>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82"/>
      <c r="AG9" s="392"/>
      <c r="AH9" s="100"/>
      <c r="AI9" s="108"/>
      <c r="AJ9" s="108"/>
      <c r="AK9" s="108"/>
      <c r="AL9" s="100"/>
      <c r="AM9" s="100"/>
      <c r="AN9" s="100"/>
      <c r="AO9" s="100"/>
    </row>
    <row r="10" spans="1:57" s="80" customFormat="1" ht="15" customHeight="1">
      <c r="A10" s="76"/>
      <c r="B10" s="99"/>
      <c r="C10" s="77"/>
      <c r="D10" s="78"/>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93"/>
      <c r="AG10" s="389"/>
      <c r="AH10" s="101"/>
      <c r="AI10" s="108"/>
      <c r="AJ10" s="108"/>
      <c r="AK10" s="108"/>
      <c r="AL10" s="90"/>
      <c r="AM10" s="90"/>
      <c r="AN10" s="66"/>
      <c r="AO10" s="66"/>
      <c r="AP10" s="12"/>
      <c r="AQ10" s="12"/>
      <c r="AR10"/>
      <c r="AS10" s="26"/>
      <c r="AT10" s="12"/>
      <c r="AU10" s="12"/>
      <c r="AV10" s="12"/>
      <c r="AW10" s="12"/>
      <c r="AX10" s="12"/>
      <c r="AY10" s="12"/>
      <c r="AZ10" s="12"/>
      <c r="BA10" s="12"/>
      <c r="BB10" s="12"/>
      <c r="BC10" s="12"/>
      <c r="BD10" s="12"/>
      <c r="BE10" s="12"/>
    </row>
    <row r="11" spans="1:57" ht="12" customHeight="1">
      <c r="A11" s="4"/>
      <c r="B11" s="8"/>
      <c r="C11" s="55"/>
      <c r="D11" s="18"/>
      <c r="E11" s="94"/>
      <c r="F11" s="94"/>
      <c r="G11" s="94"/>
      <c r="H11" s="94"/>
      <c r="I11" s="94"/>
      <c r="J11" s="94"/>
      <c r="K11" s="94"/>
      <c r="L11" s="94"/>
      <c r="M11" s="94"/>
      <c r="N11" s="94"/>
      <c r="O11" s="94"/>
      <c r="P11" s="94"/>
      <c r="Q11" s="94"/>
      <c r="R11" s="94"/>
      <c r="S11" s="94"/>
      <c r="T11" s="94"/>
      <c r="U11" s="94"/>
      <c r="V11" s="94"/>
      <c r="W11" s="94"/>
      <c r="X11" s="94"/>
      <c r="Y11" s="94"/>
      <c r="Z11" s="94"/>
      <c r="AA11" s="94"/>
      <c r="AB11" s="32"/>
      <c r="AC11" s="94"/>
      <c r="AD11" s="32"/>
      <c r="AE11" s="94"/>
      <c r="AF11" s="5"/>
      <c r="AG11" s="270"/>
      <c r="AH11" s="27"/>
      <c r="AI11" s="108"/>
      <c r="AJ11" s="108"/>
      <c r="AK11" s="108"/>
      <c r="AL11" s="27"/>
      <c r="AM11" s="27"/>
      <c r="AN11" s="27"/>
      <c r="AO11" s="27"/>
      <c r="AS11" s="26"/>
    </row>
    <row r="12" spans="1:57" ht="12" customHeight="1">
      <c r="A12" s="4"/>
      <c r="B12" s="8"/>
      <c r="C12" s="55"/>
      <c r="D12" s="18"/>
      <c r="E12" s="94"/>
      <c r="F12" s="94"/>
      <c r="G12" s="94"/>
      <c r="H12" s="94"/>
      <c r="I12" s="94"/>
      <c r="J12" s="94"/>
      <c r="K12" s="94"/>
      <c r="L12" s="94"/>
      <c r="M12" s="94"/>
      <c r="N12" s="94"/>
      <c r="O12" s="94"/>
      <c r="P12" s="94"/>
      <c r="Q12" s="94"/>
      <c r="R12" s="94"/>
      <c r="S12" s="94"/>
      <c r="T12" s="94"/>
      <c r="U12" s="94"/>
      <c r="V12" s="94"/>
      <c r="W12" s="94"/>
      <c r="X12" s="94"/>
      <c r="Y12" s="94"/>
      <c r="Z12" s="94"/>
      <c r="AA12" s="94"/>
      <c r="AB12" s="32"/>
      <c r="AC12" s="94"/>
      <c r="AD12" s="32"/>
      <c r="AE12" s="94"/>
      <c r="AF12" s="5"/>
      <c r="AG12" s="270"/>
      <c r="AH12" s="27"/>
      <c r="AI12" s="108"/>
      <c r="AJ12" s="108"/>
      <c r="AK12" s="108"/>
      <c r="AL12" s="27"/>
      <c r="AM12" s="27"/>
      <c r="AN12" s="27"/>
      <c r="AO12" s="27"/>
      <c r="AS12" s="26"/>
    </row>
    <row r="13" spans="1:57" ht="12" customHeight="1">
      <c r="A13" s="4"/>
      <c r="B13" s="8"/>
      <c r="C13" s="55"/>
      <c r="D13" s="18"/>
      <c r="E13" s="94"/>
      <c r="F13" s="94"/>
      <c r="G13" s="94"/>
      <c r="H13" s="94"/>
      <c r="I13" s="94"/>
      <c r="J13" s="94"/>
      <c r="K13" s="94"/>
      <c r="L13" s="94"/>
      <c r="M13" s="94"/>
      <c r="N13" s="94"/>
      <c r="O13" s="94"/>
      <c r="P13" s="94"/>
      <c r="Q13" s="94"/>
      <c r="R13" s="94"/>
      <c r="S13" s="94"/>
      <c r="T13" s="94"/>
      <c r="U13" s="94"/>
      <c r="V13" s="94"/>
      <c r="W13" s="94"/>
      <c r="X13" s="94"/>
      <c r="Y13" s="94"/>
      <c r="Z13" s="94"/>
      <c r="AA13" s="94"/>
      <c r="AB13" s="32"/>
      <c r="AC13" s="94"/>
      <c r="AD13" s="32"/>
      <c r="AE13" s="94"/>
      <c r="AF13" s="5"/>
      <c r="AG13" s="270"/>
      <c r="AH13" s="27"/>
      <c r="AI13" s="108"/>
      <c r="AJ13" s="108"/>
      <c r="AK13" s="108"/>
      <c r="AL13" s="27"/>
      <c r="AM13" s="27"/>
      <c r="AN13" s="27"/>
      <c r="AO13" s="27"/>
      <c r="AS13" s="26"/>
    </row>
    <row r="14" spans="1:57" ht="12" customHeight="1">
      <c r="A14" s="4"/>
      <c r="B14" s="8"/>
      <c r="C14" s="55"/>
      <c r="D14" s="18"/>
      <c r="E14" s="94"/>
      <c r="F14" s="94"/>
      <c r="G14" s="94"/>
      <c r="H14" s="94"/>
      <c r="I14" s="94"/>
      <c r="J14" s="94"/>
      <c r="K14" s="94"/>
      <c r="L14" s="94"/>
      <c r="M14" s="94"/>
      <c r="N14" s="94"/>
      <c r="O14" s="94"/>
      <c r="P14" s="94"/>
      <c r="Q14" s="94"/>
      <c r="R14" s="94"/>
      <c r="S14" s="94"/>
      <c r="T14" s="94"/>
      <c r="U14" s="94"/>
      <c r="V14" s="94"/>
      <c r="W14" s="94"/>
      <c r="X14" s="94"/>
      <c r="Y14" s="94"/>
      <c r="Z14" s="94"/>
      <c r="AA14" s="94"/>
      <c r="AB14" s="32"/>
      <c r="AC14" s="94"/>
      <c r="AD14" s="32"/>
      <c r="AE14" s="94"/>
      <c r="AF14" s="5"/>
      <c r="AG14" s="270"/>
      <c r="AH14" s="27"/>
      <c r="AI14" s="27"/>
      <c r="AJ14" s="27"/>
      <c r="AK14" s="27"/>
      <c r="AL14" s="27"/>
      <c r="AM14" s="27"/>
      <c r="AN14" s="27"/>
      <c r="AO14" s="27"/>
      <c r="AS14" s="26"/>
    </row>
    <row r="15" spans="1:57" ht="12" customHeight="1">
      <c r="A15" s="4"/>
      <c r="B15" s="8"/>
      <c r="C15" s="55"/>
      <c r="D15" s="18"/>
      <c r="E15" s="94"/>
      <c r="F15" s="94"/>
      <c r="G15" s="94"/>
      <c r="H15" s="94"/>
      <c r="I15" s="94"/>
      <c r="J15" s="94"/>
      <c r="K15" s="94"/>
      <c r="L15" s="94"/>
      <c r="M15" s="94"/>
      <c r="N15" s="94"/>
      <c r="O15" s="94"/>
      <c r="P15" s="94"/>
      <c r="Q15" s="94"/>
      <c r="R15" s="94"/>
      <c r="S15" s="94"/>
      <c r="T15" s="94"/>
      <c r="U15" s="94"/>
      <c r="V15" s="94"/>
      <c r="W15" s="94"/>
      <c r="X15" s="94"/>
      <c r="Y15" s="94"/>
      <c r="Z15" s="94"/>
      <c r="AA15" s="94"/>
      <c r="AB15" s="32"/>
      <c r="AC15" s="94"/>
      <c r="AD15" s="32"/>
      <c r="AE15" s="94"/>
      <c r="AF15" s="5"/>
      <c r="AG15" s="270"/>
      <c r="AH15" s="27"/>
      <c r="AI15" s="27"/>
      <c r="AJ15" s="27"/>
      <c r="AK15" s="27"/>
      <c r="AL15" s="27"/>
      <c r="AM15" s="27"/>
      <c r="AN15" s="27"/>
      <c r="AO15" s="27"/>
    </row>
    <row r="16" spans="1:57" ht="12" customHeight="1">
      <c r="A16" s="4"/>
      <c r="B16" s="8"/>
      <c r="C16" s="55"/>
      <c r="D16" s="18"/>
      <c r="E16" s="94"/>
      <c r="F16" s="94"/>
      <c r="G16" s="94"/>
      <c r="H16" s="94"/>
      <c r="I16" s="94"/>
      <c r="J16" s="94"/>
      <c r="K16" s="94"/>
      <c r="L16" s="94"/>
      <c r="M16" s="94"/>
      <c r="N16" s="94"/>
      <c r="O16" s="94"/>
      <c r="P16" s="94"/>
      <c r="Q16" s="94"/>
      <c r="R16" s="94"/>
      <c r="S16" s="94"/>
      <c r="T16" s="94"/>
      <c r="U16" s="94"/>
      <c r="V16" s="94"/>
      <c r="W16" s="94"/>
      <c r="X16" s="94"/>
      <c r="Y16" s="94"/>
      <c r="Z16" s="94"/>
      <c r="AA16" s="94"/>
      <c r="AB16" s="32"/>
      <c r="AC16" s="94"/>
      <c r="AD16" s="32"/>
      <c r="AE16" s="94"/>
      <c r="AF16" s="5"/>
      <c r="AG16" s="270"/>
      <c r="AH16" s="27"/>
      <c r="AI16" s="27"/>
      <c r="AJ16" s="27"/>
      <c r="AK16" s="27"/>
      <c r="AL16" s="27"/>
      <c r="AM16" s="27"/>
      <c r="AN16" s="27"/>
      <c r="AO16" s="27"/>
    </row>
    <row r="17" spans="1:45" ht="12" customHeight="1">
      <c r="A17" s="4"/>
      <c r="B17" s="8"/>
      <c r="C17" s="55"/>
      <c r="D17" s="18"/>
      <c r="E17" s="94"/>
      <c r="F17" s="94"/>
      <c r="G17" s="94"/>
      <c r="H17" s="94"/>
      <c r="I17" s="94"/>
      <c r="J17" s="94"/>
      <c r="K17" s="94"/>
      <c r="L17" s="94"/>
      <c r="M17" s="94"/>
      <c r="N17" s="94"/>
      <c r="O17" s="94"/>
      <c r="P17" s="94"/>
      <c r="Q17" s="94"/>
      <c r="R17" s="94"/>
      <c r="S17" s="94"/>
      <c r="T17" s="94"/>
      <c r="U17" s="94"/>
      <c r="V17" s="94"/>
      <c r="W17" s="94"/>
      <c r="X17" s="94"/>
      <c r="Y17" s="94"/>
      <c r="Z17" s="94"/>
      <c r="AA17" s="94"/>
      <c r="AB17" s="32"/>
      <c r="AC17" s="94"/>
      <c r="AD17" s="32"/>
      <c r="AE17" s="94"/>
      <c r="AF17" s="5"/>
      <c r="AG17" s="270"/>
      <c r="AH17" s="27"/>
      <c r="AI17" s="27"/>
      <c r="AJ17" s="27"/>
      <c r="AK17" s="27"/>
      <c r="AL17" s="27"/>
      <c r="AM17" s="27"/>
      <c r="AN17" s="27"/>
      <c r="AO17" s="27"/>
    </row>
    <row r="18" spans="1:45" ht="12" customHeight="1">
      <c r="A18" s="4"/>
      <c r="B18" s="8"/>
      <c r="C18" s="55"/>
      <c r="D18" s="18"/>
      <c r="E18" s="94"/>
      <c r="F18" s="94"/>
      <c r="G18" s="94"/>
      <c r="H18" s="94"/>
      <c r="I18" s="94"/>
      <c r="J18" s="94"/>
      <c r="K18" s="94"/>
      <c r="L18" s="94"/>
      <c r="M18" s="94"/>
      <c r="N18" s="94"/>
      <c r="O18" s="94"/>
      <c r="P18" s="94"/>
      <c r="Q18" s="94"/>
      <c r="R18" s="94"/>
      <c r="S18" s="94"/>
      <c r="T18" s="94"/>
      <c r="U18" s="94"/>
      <c r="V18" s="94"/>
      <c r="W18" s="94"/>
      <c r="X18" s="94"/>
      <c r="Y18" s="94"/>
      <c r="Z18" s="94"/>
      <c r="AA18" s="94"/>
      <c r="AB18" s="32"/>
      <c r="AC18" s="94"/>
      <c r="AD18" s="32"/>
      <c r="AE18" s="94"/>
      <c r="AF18" s="5"/>
      <c r="AG18" s="270"/>
      <c r="AH18" s="27"/>
      <c r="AI18" s="27"/>
      <c r="AJ18" s="27"/>
      <c r="AK18" s="27"/>
      <c r="AL18" s="27"/>
      <c r="AM18" s="27"/>
      <c r="AN18" s="27"/>
      <c r="AO18" s="27"/>
    </row>
    <row r="19" spans="1:45" ht="12" customHeight="1">
      <c r="A19" s="4"/>
      <c r="B19" s="8"/>
      <c r="C19" s="55"/>
      <c r="D19" s="18"/>
      <c r="E19" s="94"/>
      <c r="F19" s="94"/>
      <c r="G19" s="94"/>
      <c r="H19" s="94"/>
      <c r="I19" s="94"/>
      <c r="J19" s="94"/>
      <c r="K19" s="94"/>
      <c r="L19" s="94"/>
      <c r="M19" s="94"/>
      <c r="N19" s="94"/>
      <c r="O19" s="94"/>
      <c r="P19" s="94"/>
      <c r="Q19" s="94"/>
      <c r="R19" s="94"/>
      <c r="S19" s="94"/>
      <c r="T19" s="94"/>
      <c r="U19" s="94"/>
      <c r="V19" s="94"/>
      <c r="W19" s="94"/>
      <c r="X19" s="94"/>
      <c r="Y19" s="94"/>
      <c r="Z19" s="94"/>
      <c r="AA19" s="94"/>
      <c r="AB19" s="32"/>
      <c r="AC19" s="94"/>
      <c r="AD19" s="32"/>
      <c r="AE19" s="94"/>
      <c r="AF19" s="5"/>
      <c r="AG19" s="270"/>
      <c r="AH19" s="27"/>
      <c r="AI19" s="27"/>
      <c r="AJ19" s="27"/>
      <c r="AK19" s="27"/>
      <c r="AL19" s="27"/>
      <c r="AM19" s="27"/>
      <c r="AN19" s="27"/>
      <c r="AO19" s="27"/>
    </row>
    <row r="20" spans="1:45" ht="12" customHeight="1">
      <c r="A20" s="4"/>
      <c r="B20" s="8"/>
      <c r="C20" s="55"/>
      <c r="D20" s="18"/>
      <c r="E20" s="94"/>
      <c r="F20" s="94"/>
      <c r="G20" s="94"/>
      <c r="H20" s="94"/>
      <c r="I20" s="94"/>
      <c r="J20" s="94"/>
      <c r="K20" s="94"/>
      <c r="L20" s="94"/>
      <c r="M20" s="94"/>
      <c r="N20" s="94"/>
      <c r="O20" s="94"/>
      <c r="P20" s="94"/>
      <c r="Q20" s="94"/>
      <c r="R20" s="94"/>
      <c r="S20" s="94"/>
      <c r="T20" s="94"/>
      <c r="U20" s="94"/>
      <c r="V20" s="94"/>
      <c r="W20" s="94"/>
      <c r="X20" s="94"/>
      <c r="Y20" s="94"/>
      <c r="Z20" s="94"/>
      <c r="AA20" s="94"/>
      <c r="AB20" s="32"/>
      <c r="AC20" s="94"/>
      <c r="AD20" s="32"/>
      <c r="AE20" s="94"/>
      <c r="AF20" s="5"/>
      <c r="AG20" s="270"/>
      <c r="AH20" s="27"/>
      <c r="AI20" s="27"/>
      <c r="AJ20" s="27"/>
      <c r="AK20" s="27"/>
      <c r="AL20" s="27"/>
      <c r="AM20" s="27"/>
      <c r="AN20" s="27"/>
      <c r="AO20" s="27"/>
    </row>
    <row r="21" spans="1:45" ht="12" customHeight="1">
      <c r="A21" s="4"/>
      <c r="B21" s="8"/>
      <c r="C21" s="55"/>
      <c r="D21" s="18"/>
      <c r="E21" s="94"/>
      <c r="F21" s="94"/>
      <c r="G21" s="94"/>
      <c r="H21" s="94"/>
      <c r="I21" s="94"/>
      <c r="J21" s="94"/>
      <c r="K21" s="94"/>
      <c r="L21" s="94"/>
      <c r="M21" s="94"/>
      <c r="N21" s="94"/>
      <c r="O21" s="94"/>
      <c r="P21" s="94"/>
      <c r="Q21" s="94"/>
      <c r="R21" s="94"/>
      <c r="S21" s="94"/>
      <c r="T21" s="94"/>
      <c r="U21" s="94"/>
      <c r="V21" s="94"/>
      <c r="W21" s="94"/>
      <c r="X21" s="94"/>
      <c r="Y21" s="94"/>
      <c r="Z21" s="94"/>
      <c r="AA21" s="94"/>
      <c r="AB21" s="32"/>
      <c r="AC21" s="94"/>
      <c r="AD21" s="32"/>
      <c r="AE21" s="94"/>
      <c r="AF21" s="5"/>
      <c r="AG21" s="270"/>
      <c r="AH21" s="27"/>
      <c r="AI21" s="27"/>
      <c r="AJ21" s="27"/>
      <c r="AK21" s="27"/>
      <c r="AL21" s="27"/>
      <c r="AM21" s="27"/>
      <c r="AN21" s="27"/>
      <c r="AO21" s="27"/>
    </row>
    <row r="22" spans="1:45" ht="12" customHeight="1">
      <c r="A22" s="4"/>
      <c r="B22" s="8"/>
      <c r="C22" s="55"/>
      <c r="D22" s="18"/>
      <c r="E22" s="94"/>
      <c r="F22" s="94"/>
      <c r="G22" s="94"/>
      <c r="H22" s="94"/>
      <c r="I22" s="94"/>
      <c r="J22" s="94"/>
      <c r="K22" s="94"/>
      <c r="L22" s="94"/>
      <c r="M22" s="94"/>
      <c r="N22" s="94"/>
      <c r="O22" s="94"/>
      <c r="P22" s="94"/>
      <c r="Q22" s="94"/>
      <c r="R22" s="94"/>
      <c r="S22" s="94"/>
      <c r="T22" s="94"/>
      <c r="U22" s="94"/>
      <c r="V22" s="94"/>
      <c r="W22" s="94"/>
      <c r="X22" s="94"/>
      <c r="Y22" s="94"/>
      <c r="Z22" s="94"/>
      <c r="AA22" s="94"/>
      <c r="AB22" s="32"/>
      <c r="AC22" s="94"/>
      <c r="AD22" s="32"/>
      <c r="AE22" s="94"/>
      <c r="AF22" s="5"/>
      <c r="AG22" s="270"/>
      <c r="AH22" s="27"/>
      <c r="AI22" s="27"/>
      <c r="AJ22" s="27"/>
      <c r="AK22" s="27"/>
      <c r="AL22" s="27"/>
      <c r="AM22" s="27"/>
      <c r="AN22" s="27"/>
      <c r="AO22" s="27"/>
    </row>
    <row r="23" spans="1:45" ht="12" customHeight="1">
      <c r="A23" s="4"/>
      <c r="B23" s="8"/>
      <c r="C23" s="55"/>
      <c r="D23" s="18"/>
      <c r="E23" s="94"/>
      <c r="F23" s="94"/>
      <c r="G23" s="94"/>
      <c r="H23" s="94"/>
      <c r="I23" s="94"/>
      <c r="J23" s="94"/>
      <c r="K23" s="94"/>
      <c r="L23" s="94"/>
      <c r="M23" s="94"/>
      <c r="N23" s="94"/>
      <c r="O23" s="94"/>
      <c r="P23" s="94"/>
      <c r="Q23" s="94"/>
      <c r="R23" s="94"/>
      <c r="S23" s="94"/>
      <c r="T23" s="94"/>
      <c r="U23" s="94"/>
      <c r="V23" s="94"/>
      <c r="W23" s="94"/>
      <c r="X23" s="94"/>
      <c r="Y23" s="94"/>
      <c r="Z23" s="94"/>
      <c r="AA23" s="94"/>
      <c r="AB23" s="32"/>
      <c r="AC23" s="94"/>
      <c r="AD23" s="32"/>
      <c r="AE23" s="94"/>
      <c r="AF23" s="5"/>
      <c r="AG23" s="270"/>
      <c r="AH23" s="27"/>
      <c r="AI23" s="27"/>
      <c r="AJ23" s="27"/>
      <c r="AK23" s="27"/>
      <c r="AL23" s="27"/>
      <c r="AM23" s="27"/>
      <c r="AN23" s="27"/>
      <c r="AO23" s="27"/>
    </row>
    <row r="24" spans="1:45" ht="12" customHeight="1">
      <c r="A24" s="4"/>
      <c r="B24" s="8"/>
      <c r="C24" s="55"/>
      <c r="D24" s="18"/>
      <c r="E24" s="94"/>
      <c r="F24" s="94"/>
      <c r="G24" s="94"/>
      <c r="H24" s="94"/>
      <c r="I24" s="94"/>
      <c r="J24" s="94"/>
      <c r="K24" s="94"/>
      <c r="L24" s="94"/>
      <c r="M24" s="94"/>
      <c r="N24" s="94"/>
      <c r="O24" s="94"/>
      <c r="P24" s="94"/>
      <c r="Q24" s="94"/>
      <c r="R24" s="94"/>
      <c r="S24" s="94"/>
      <c r="T24" s="94"/>
      <c r="U24" s="94"/>
      <c r="V24" s="94"/>
      <c r="W24" s="94"/>
      <c r="X24" s="94"/>
      <c r="Y24" s="94"/>
      <c r="Z24" s="94"/>
      <c r="AA24" s="94"/>
      <c r="AB24" s="32"/>
      <c r="AC24" s="94"/>
      <c r="AD24" s="32"/>
      <c r="AE24" s="94"/>
      <c r="AF24" s="5"/>
      <c r="AG24" s="270"/>
      <c r="AH24" s="27"/>
      <c r="AI24" s="27"/>
      <c r="AJ24" s="27"/>
      <c r="AK24" s="27"/>
      <c r="AL24" s="27"/>
      <c r="AM24" s="27"/>
      <c r="AN24" s="27"/>
      <c r="AO24" s="27"/>
    </row>
    <row r="25" spans="1:45" ht="12" customHeight="1">
      <c r="A25" s="4"/>
      <c r="B25" s="8"/>
      <c r="C25" s="55"/>
      <c r="D25" s="18"/>
      <c r="E25" s="94"/>
      <c r="F25" s="94"/>
      <c r="G25" s="94"/>
      <c r="H25" s="94"/>
      <c r="I25" s="94"/>
      <c r="J25" s="94"/>
      <c r="K25" s="94"/>
      <c r="L25" s="94"/>
      <c r="M25" s="94"/>
      <c r="N25" s="94"/>
      <c r="O25" s="94"/>
      <c r="P25" s="94"/>
      <c r="Q25" s="94"/>
      <c r="R25" s="94"/>
      <c r="S25" s="94"/>
      <c r="T25" s="94"/>
      <c r="U25" s="94"/>
      <c r="V25" s="94"/>
      <c r="W25" s="94"/>
      <c r="X25" s="94"/>
      <c r="Y25" s="94"/>
      <c r="Z25" s="94"/>
      <c r="AA25" s="94"/>
      <c r="AB25" s="32"/>
      <c r="AC25" s="94"/>
      <c r="AD25" s="32"/>
      <c r="AE25" s="94"/>
      <c r="AF25" s="5"/>
      <c r="AG25" s="270"/>
      <c r="AH25" s="27"/>
      <c r="AI25" s="27"/>
      <c r="AJ25" s="27"/>
      <c r="AK25" s="27"/>
      <c r="AL25" s="27"/>
      <c r="AM25" s="27"/>
      <c r="AN25" s="27"/>
      <c r="AO25" s="27"/>
    </row>
    <row r="26" spans="1:45" ht="12" customHeight="1">
      <c r="A26" s="4"/>
      <c r="B26" s="8"/>
      <c r="C26" s="55"/>
      <c r="D26" s="18"/>
      <c r="E26" s="94"/>
      <c r="F26" s="94"/>
      <c r="G26" s="94"/>
      <c r="H26" s="94"/>
      <c r="I26" s="94"/>
      <c r="J26" s="94"/>
      <c r="K26" s="94"/>
      <c r="L26" s="94"/>
      <c r="M26" s="94"/>
      <c r="N26" s="94"/>
      <c r="O26" s="94"/>
      <c r="P26" s="94"/>
      <c r="Q26" s="94"/>
      <c r="R26" s="94"/>
      <c r="S26" s="94"/>
      <c r="T26" s="94"/>
      <c r="U26" s="94"/>
      <c r="V26" s="94"/>
      <c r="W26" s="94"/>
      <c r="X26" s="94"/>
      <c r="Y26" s="94"/>
      <c r="Z26" s="94"/>
      <c r="AA26" s="94"/>
      <c r="AB26" s="32"/>
      <c r="AC26" s="94"/>
      <c r="AD26" s="32"/>
      <c r="AE26" s="94"/>
      <c r="AF26" s="5"/>
      <c r="AG26" s="270"/>
      <c r="AH26" s="27"/>
      <c r="AI26" s="27"/>
      <c r="AJ26" s="27"/>
      <c r="AK26" s="27"/>
      <c r="AL26" s="27"/>
      <c r="AM26" s="27"/>
      <c r="AN26" s="27"/>
      <c r="AO26" s="27"/>
    </row>
    <row r="27" spans="1:45" ht="12" customHeight="1">
      <c r="A27" s="4"/>
      <c r="B27" s="8"/>
      <c r="C27" s="55"/>
      <c r="D27" s="18"/>
      <c r="E27" s="94"/>
      <c r="F27" s="94"/>
      <c r="G27" s="94"/>
      <c r="H27" s="94"/>
      <c r="I27" s="94"/>
      <c r="J27" s="94"/>
      <c r="K27" s="94"/>
      <c r="L27" s="94"/>
      <c r="M27" s="94"/>
      <c r="N27" s="94"/>
      <c r="O27" s="94"/>
      <c r="P27" s="94"/>
      <c r="Q27" s="94"/>
      <c r="R27" s="94"/>
      <c r="S27" s="94"/>
      <c r="T27" s="94"/>
      <c r="U27" s="94"/>
      <c r="V27" s="94"/>
      <c r="W27" s="94"/>
      <c r="X27" s="94"/>
      <c r="Y27" s="94"/>
      <c r="Z27" s="94"/>
      <c r="AA27" s="94"/>
      <c r="AB27" s="32"/>
      <c r="AC27" s="94"/>
      <c r="AD27" s="32"/>
      <c r="AE27" s="94"/>
      <c r="AF27" s="5"/>
      <c r="AG27" s="270"/>
      <c r="AH27" s="27"/>
      <c r="AI27" s="27"/>
      <c r="AJ27" s="27"/>
      <c r="AK27" s="27"/>
      <c r="AL27" s="27"/>
      <c r="AM27" s="27"/>
      <c r="AN27" s="27"/>
      <c r="AO27" s="27"/>
    </row>
    <row r="28" spans="1:45" ht="12" customHeight="1">
      <c r="A28" s="4"/>
      <c r="B28" s="8"/>
      <c r="C28" s="55"/>
      <c r="D28" s="18"/>
      <c r="E28" s="94"/>
      <c r="F28" s="94"/>
      <c r="G28" s="94"/>
      <c r="H28" s="94"/>
      <c r="I28" s="94"/>
      <c r="J28" s="94"/>
      <c r="K28" s="94"/>
      <c r="L28" s="94"/>
      <c r="M28" s="94"/>
      <c r="N28" s="94"/>
      <c r="O28" s="94"/>
      <c r="P28" s="94"/>
      <c r="Q28" s="94"/>
      <c r="R28" s="94"/>
      <c r="S28" s="94"/>
      <c r="T28" s="94"/>
      <c r="U28" s="94"/>
      <c r="V28" s="94"/>
      <c r="W28" s="94"/>
      <c r="X28" s="94"/>
      <c r="Y28" s="94"/>
      <c r="Z28" s="94"/>
      <c r="AA28" s="94"/>
      <c r="AB28" s="32"/>
      <c r="AC28" s="94"/>
      <c r="AD28" s="32"/>
      <c r="AE28" s="94"/>
      <c r="AF28" s="5"/>
      <c r="AG28" s="270"/>
      <c r="AH28" s="27"/>
      <c r="AI28" s="27"/>
      <c r="AJ28" s="27"/>
      <c r="AK28" s="27"/>
      <c r="AL28" s="27"/>
      <c r="AM28" s="27"/>
      <c r="AN28" s="27"/>
      <c r="AO28" s="27"/>
    </row>
    <row r="29" spans="1:45" ht="12" customHeight="1">
      <c r="A29" s="4"/>
      <c r="B29" s="8"/>
      <c r="C29" s="55"/>
      <c r="D29" s="18"/>
      <c r="E29" s="94"/>
      <c r="F29" s="94"/>
      <c r="G29" s="94"/>
      <c r="H29" s="94"/>
      <c r="I29" s="94"/>
      <c r="J29" s="94"/>
      <c r="K29" s="94"/>
      <c r="L29" s="94"/>
      <c r="M29" s="94"/>
      <c r="N29" s="94"/>
      <c r="O29" s="94"/>
      <c r="P29" s="94"/>
      <c r="Q29" s="94"/>
      <c r="R29" s="94"/>
      <c r="S29" s="94"/>
      <c r="T29" s="94"/>
      <c r="U29" s="94"/>
      <c r="V29" s="94"/>
      <c r="W29" s="94"/>
      <c r="X29" s="94"/>
      <c r="Y29" s="94"/>
      <c r="Z29" s="94"/>
      <c r="AA29" s="94"/>
      <c r="AB29" s="32"/>
      <c r="AC29" s="94"/>
      <c r="AD29" s="32"/>
      <c r="AE29" s="94"/>
      <c r="AF29" s="5"/>
      <c r="AG29" s="270"/>
      <c r="AH29" s="27"/>
      <c r="AI29" s="27"/>
      <c r="AJ29" s="27"/>
      <c r="AK29" s="27"/>
      <c r="AL29" s="27"/>
      <c r="AM29" s="27"/>
      <c r="AN29" s="27"/>
      <c r="AO29" s="27"/>
    </row>
    <row r="30" spans="1:45" ht="12" customHeight="1">
      <c r="A30" s="4"/>
      <c r="B30" s="8"/>
      <c r="C30" s="55"/>
      <c r="D30" s="18"/>
      <c r="E30" s="94"/>
      <c r="F30" s="94"/>
      <c r="G30" s="94"/>
      <c r="H30" s="94"/>
      <c r="I30" s="94"/>
      <c r="J30" s="94"/>
      <c r="K30" s="94"/>
      <c r="L30" s="94"/>
      <c r="M30" s="94"/>
      <c r="N30" s="94"/>
      <c r="O30" s="94"/>
      <c r="P30" s="94"/>
      <c r="Q30" s="94"/>
      <c r="R30" s="94"/>
      <c r="S30" s="94"/>
      <c r="T30" s="94"/>
      <c r="U30" s="94"/>
      <c r="V30" s="94"/>
      <c r="W30" s="94"/>
      <c r="X30" s="94"/>
      <c r="Y30" s="94"/>
      <c r="Z30" s="94"/>
      <c r="AA30" s="94"/>
      <c r="AB30" s="32"/>
      <c r="AC30" s="94"/>
      <c r="AD30" s="32"/>
      <c r="AE30" s="94"/>
      <c r="AF30" s="5"/>
      <c r="AG30" s="270"/>
      <c r="AH30" s="27"/>
      <c r="AI30" s="27"/>
      <c r="AJ30" s="27"/>
      <c r="AK30" s="27"/>
      <c r="AL30" s="27"/>
      <c r="AM30" s="27"/>
      <c r="AN30" s="27"/>
      <c r="AO30" s="27"/>
      <c r="AR30" s="28"/>
      <c r="AS30" s="64"/>
    </row>
    <row r="31" spans="1:45" ht="6" customHeight="1">
      <c r="A31" s="4"/>
      <c r="B31" s="8"/>
      <c r="C31" s="55"/>
      <c r="D31" s="18"/>
      <c r="E31" s="18"/>
      <c r="F31" s="18"/>
      <c r="G31" s="18"/>
      <c r="H31" s="18"/>
      <c r="I31" s="18"/>
      <c r="J31" s="18"/>
      <c r="K31" s="18"/>
      <c r="L31" s="18"/>
      <c r="M31" s="18"/>
      <c r="N31" s="18"/>
      <c r="O31" s="18"/>
      <c r="P31" s="18"/>
      <c r="Q31" s="18"/>
      <c r="R31" s="16"/>
      <c r="S31" s="16"/>
      <c r="T31" s="16"/>
      <c r="U31" s="16"/>
      <c r="V31" s="24"/>
      <c r="W31" s="16"/>
      <c r="X31" s="16"/>
      <c r="Y31" s="16"/>
      <c r="Z31" s="16"/>
      <c r="AA31" s="16"/>
      <c r="AB31" s="16"/>
      <c r="AC31" s="16"/>
      <c r="AD31" s="16"/>
      <c r="AE31" s="16"/>
      <c r="AF31" s="5"/>
      <c r="AG31" s="270"/>
      <c r="AH31" s="27"/>
      <c r="AI31" s="27"/>
      <c r="AJ31" s="27"/>
      <c r="AK31" s="27"/>
      <c r="AL31" s="27"/>
      <c r="AM31" s="27"/>
      <c r="AN31" s="27"/>
      <c r="AO31" s="27"/>
    </row>
    <row r="32" spans="1:45" ht="6" customHeight="1">
      <c r="A32" s="4"/>
      <c r="B32" s="8"/>
      <c r="C32" s="69"/>
      <c r="D32" s="18"/>
      <c r="E32" s="18"/>
      <c r="F32" s="18"/>
      <c r="G32" s="18"/>
      <c r="H32" s="18"/>
      <c r="I32" s="18"/>
      <c r="J32" s="18"/>
      <c r="K32" s="18"/>
      <c r="L32" s="18"/>
      <c r="M32" s="18"/>
      <c r="N32" s="18"/>
      <c r="O32" s="18"/>
      <c r="P32" s="18"/>
      <c r="Q32" s="18"/>
      <c r="R32" s="16"/>
      <c r="S32" s="16"/>
      <c r="T32" s="16"/>
      <c r="U32" s="16"/>
      <c r="V32" s="24"/>
      <c r="W32" s="16"/>
      <c r="X32" s="16"/>
      <c r="Y32" s="16"/>
      <c r="Z32" s="16"/>
      <c r="AA32" s="16"/>
      <c r="AB32" s="16"/>
      <c r="AC32" s="16"/>
      <c r="AD32" s="16"/>
      <c r="AE32" s="16"/>
      <c r="AF32" s="5"/>
      <c r="AG32" s="270"/>
      <c r="AH32" s="27"/>
      <c r="AI32" s="27"/>
      <c r="AJ32" s="27"/>
      <c r="AK32" s="27"/>
      <c r="AL32" s="27"/>
      <c r="AM32" s="27"/>
      <c r="AN32" s="27"/>
      <c r="AO32" s="27"/>
    </row>
    <row r="33" spans="1:53" ht="9" customHeight="1">
      <c r="A33" s="4"/>
      <c r="B33" s="8"/>
      <c r="C33" s="61"/>
      <c r="D33" s="61"/>
      <c r="E33" s="61"/>
      <c r="F33" s="61"/>
      <c r="G33" s="61"/>
      <c r="H33" s="61"/>
      <c r="I33" s="61"/>
      <c r="J33" s="18"/>
      <c r="K33" s="18"/>
      <c r="L33" s="18"/>
      <c r="M33" s="18"/>
      <c r="N33" s="18"/>
      <c r="O33" s="18"/>
      <c r="P33" s="18"/>
      <c r="Q33" s="18"/>
      <c r="R33" s="16"/>
      <c r="S33" s="16"/>
      <c r="T33" s="16"/>
      <c r="U33" s="16"/>
      <c r="V33" s="24"/>
      <c r="W33" s="16"/>
      <c r="X33" s="16"/>
      <c r="Y33" s="16"/>
      <c r="Z33" s="16"/>
      <c r="AA33" s="16"/>
      <c r="AB33" s="16"/>
      <c r="AC33" s="16"/>
      <c r="AD33" s="16"/>
      <c r="AE33" s="16"/>
      <c r="AF33" s="5"/>
      <c r="AG33" s="270"/>
      <c r="AH33" s="27"/>
      <c r="AI33" s="27"/>
      <c r="AJ33" s="27"/>
      <c r="AK33" s="27"/>
      <c r="AL33" s="27"/>
      <c r="AM33" s="27"/>
      <c r="AN33" s="27"/>
      <c r="AO33" s="27"/>
    </row>
    <row r="34" spans="1:53" ht="12.75" customHeight="1">
      <c r="A34" s="4"/>
      <c r="B34" s="8"/>
      <c r="C34" s="55"/>
      <c r="D34" s="18"/>
      <c r="E34" s="18"/>
      <c r="F34" s="18"/>
      <c r="G34" s="18"/>
      <c r="H34" s="18"/>
      <c r="I34" s="18"/>
      <c r="J34" s="18"/>
      <c r="K34" s="18"/>
      <c r="L34" s="18"/>
      <c r="M34" s="18"/>
      <c r="N34" s="18"/>
      <c r="O34" s="18"/>
      <c r="P34" s="18"/>
      <c r="Q34" s="18"/>
      <c r="R34" s="16"/>
      <c r="S34" s="16"/>
      <c r="T34" s="16"/>
      <c r="U34" s="16"/>
      <c r="V34" s="24"/>
      <c r="W34" s="16"/>
      <c r="X34" s="16"/>
      <c r="Y34" s="16"/>
      <c r="Z34" s="16"/>
      <c r="AA34" s="16"/>
      <c r="AB34" s="16"/>
      <c r="AC34" s="16"/>
      <c r="AD34" s="16"/>
      <c r="AE34" s="16"/>
      <c r="AF34" s="5"/>
      <c r="AG34" s="270"/>
      <c r="AH34" s="102"/>
      <c r="AI34" s="103"/>
      <c r="AJ34" s="103"/>
      <c r="AK34" s="103"/>
      <c r="AL34" s="104"/>
      <c r="AM34" s="102"/>
      <c r="AN34" s="102"/>
      <c r="AO34" s="102"/>
      <c r="AP34" s="31"/>
      <c r="AQ34" s="31"/>
      <c r="AR34" s="31"/>
      <c r="AS34" s="31"/>
      <c r="AT34" s="31"/>
      <c r="AU34" s="31"/>
      <c r="AV34" s="31"/>
      <c r="AW34" s="31"/>
      <c r="AX34" s="31"/>
      <c r="AY34" s="31"/>
      <c r="AZ34" s="31"/>
      <c r="BA34" s="31"/>
    </row>
    <row r="35" spans="1:53" ht="12.75" customHeight="1">
      <c r="A35" s="4"/>
      <c r="B35" s="8"/>
      <c r="C35" s="55"/>
      <c r="D35" s="18"/>
      <c r="E35" s="18"/>
      <c r="F35" s="18"/>
      <c r="G35" s="18"/>
      <c r="H35" s="18"/>
      <c r="I35" s="18"/>
      <c r="J35" s="18"/>
      <c r="K35" s="18"/>
      <c r="L35" s="18"/>
      <c r="M35" s="18"/>
      <c r="N35" s="18"/>
      <c r="O35" s="18"/>
      <c r="P35" s="18"/>
      <c r="Q35" s="18"/>
      <c r="R35" s="16"/>
      <c r="S35" s="16"/>
      <c r="T35" s="16"/>
      <c r="U35" s="16"/>
      <c r="V35" s="24"/>
      <c r="W35" s="16"/>
      <c r="X35" s="16"/>
      <c r="Y35" s="16"/>
      <c r="Z35" s="16"/>
      <c r="AA35" s="16"/>
      <c r="AB35" s="16"/>
      <c r="AC35" s="16"/>
      <c r="AD35" s="16"/>
      <c r="AE35" s="16"/>
      <c r="AF35" s="5"/>
      <c r="AG35" s="270"/>
      <c r="AH35" s="102"/>
      <c r="AI35" s="27"/>
      <c r="AJ35" s="27" t="s">
        <v>34</v>
      </c>
      <c r="AK35" s="27"/>
      <c r="AL35" s="27"/>
      <c r="AM35" s="27"/>
      <c r="AN35" s="27"/>
      <c r="AO35" s="27"/>
    </row>
    <row r="36" spans="1:53" ht="15.75" customHeight="1">
      <c r="A36" s="4"/>
      <c r="B36" s="8"/>
      <c r="C36" s="55"/>
      <c r="D36" s="18"/>
      <c r="E36" s="18"/>
      <c r="F36" s="18"/>
      <c r="G36" s="18"/>
      <c r="H36" s="18"/>
      <c r="I36" s="18"/>
      <c r="J36" s="18"/>
      <c r="K36" s="18"/>
      <c r="L36" s="18"/>
      <c r="M36" s="18"/>
      <c r="N36" s="18"/>
      <c r="O36" s="18"/>
      <c r="P36" s="18"/>
      <c r="Q36" s="18"/>
      <c r="R36" s="16"/>
      <c r="S36" s="16"/>
      <c r="T36" s="16"/>
      <c r="U36" s="16"/>
      <c r="V36" s="24"/>
      <c r="W36" s="16"/>
      <c r="X36" s="16"/>
      <c r="Y36" s="16"/>
      <c r="Z36" s="16"/>
      <c r="AA36" s="16"/>
      <c r="AB36" s="16"/>
      <c r="AC36" s="16"/>
      <c r="AD36" s="16"/>
      <c r="AE36" s="16"/>
      <c r="AF36" s="5"/>
      <c r="AG36" s="270"/>
      <c r="AH36" s="102"/>
      <c r="AI36" s="27"/>
      <c r="AJ36" s="27"/>
      <c r="AK36" s="27"/>
      <c r="AL36" s="27"/>
      <c r="AM36" s="27"/>
      <c r="AN36" s="27"/>
      <c r="AO36" s="27"/>
    </row>
    <row r="37" spans="1:53" ht="20.25" customHeight="1">
      <c r="A37" s="4"/>
      <c r="B37" s="8"/>
      <c r="C37" s="55"/>
      <c r="D37" s="18"/>
      <c r="E37" s="18"/>
      <c r="F37" s="18"/>
      <c r="G37" s="18"/>
      <c r="H37" s="18"/>
      <c r="I37" s="18"/>
      <c r="J37" s="18"/>
      <c r="K37" s="18"/>
      <c r="L37" s="18"/>
      <c r="M37" s="18"/>
      <c r="N37" s="18"/>
      <c r="O37" s="18"/>
      <c r="P37" s="18"/>
      <c r="Q37" s="18"/>
      <c r="R37" s="16"/>
      <c r="S37" s="16"/>
      <c r="T37" s="16"/>
      <c r="U37" s="16"/>
      <c r="V37" s="24"/>
      <c r="W37" s="16"/>
      <c r="X37" s="16"/>
      <c r="Y37" s="16"/>
      <c r="Z37" s="16"/>
      <c r="AA37" s="16"/>
      <c r="AB37" s="16"/>
      <c r="AC37" s="16"/>
      <c r="AD37" s="16"/>
      <c r="AE37" s="16"/>
      <c r="AF37" s="5"/>
      <c r="AG37" s="270"/>
      <c r="AH37" s="105"/>
      <c r="AI37" s="27"/>
      <c r="AJ37" s="27"/>
      <c r="AK37" s="27"/>
      <c r="AL37" s="27"/>
      <c r="AM37" s="27"/>
      <c r="AN37" s="27"/>
      <c r="AO37" s="27"/>
    </row>
    <row r="38" spans="1:53" ht="15.75" customHeight="1">
      <c r="A38" s="4"/>
      <c r="B38" s="8"/>
      <c r="C38" s="55"/>
      <c r="D38" s="18"/>
      <c r="E38" s="18"/>
      <c r="F38" s="18"/>
      <c r="G38" s="18"/>
      <c r="H38" s="18"/>
      <c r="I38" s="18"/>
      <c r="J38" s="18"/>
      <c r="K38" s="18"/>
      <c r="L38" s="18"/>
      <c r="M38" s="18"/>
      <c r="N38" s="18"/>
      <c r="O38" s="18"/>
      <c r="P38" s="18"/>
      <c r="Q38" s="18"/>
      <c r="R38" s="16"/>
      <c r="S38" s="16"/>
      <c r="T38" s="16"/>
      <c r="U38" s="16"/>
      <c r="V38" s="24"/>
      <c r="W38" s="16"/>
      <c r="X38" s="16"/>
      <c r="Y38" s="16"/>
      <c r="Z38" s="16"/>
      <c r="AA38" s="16"/>
      <c r="AB38" s="16"/>
      <c r="AC38" s="16"/>
      <c r="AD38" s="16"/>
      <c r="AE38" s="16"/>
      <c r="AF38" s="5"/>
      <c r="AG38" s="270"/>
      <c r="AH38" s="102"/>
      <c r="AI38" s="27"/>
      <c r="AJ38" s="27"/>
      <c r="AK38" s="27"/>
      <c r="AL38" s="27"/>
      <c r="AM38" s="27"/>
      <c r="AN38" s="27"/>
      <c r="AO38" s="27"/>
    </row>
    <row r="39" spans="1:53" ht="12.75" customHeight="1">
      <c r="A39" s="4"/>
      <c r="B39" s="8"/>
      <c r="C39" s="55"/>
      <c r="D39" s="18"/>
      <c r="E39" s="18"/>
      <c r="F39" s="18"/>
      <c r="G39" s="18"/>
      <c r="H39" s="18"/>
      <c r="I39" s="18"/>
      <c r="J39" s="18"/>
      <c r="K39" s="18"/>
      <c r="L39" s="18"/>
      <c r="M39" s="18"/>
      <c r="N39" s="18"/>
      <c r="O39" s="18"/>
      <c r="P39" s="18"/>
      <c r="Q39" s="18"/>
      <c r="R39" s="16"/>
      <c r="S39" s="16"/>
      <c r="T39" s="16"/>
      <c r="U39" s="16"/>
      <c r="V39" s="24"/>
      <c r="W39" s="16"/>
      <c r="X39" s="16"/>
      <c r="Y39" s="16"/>
      <c r="Z39" s="16"/>
      <c r="AA39" s="16"/>
      <c r="AB39" s="16"/>
      <c r="AC39" s="16"/>
      <c r="AD39" s="16"/>
      <c r="AE39" s="16"/>
      <c r="AF39" s="5"/>
      <c r="AG39" s="270"/>
      <c r="AH39" s="102"/>
      <c r="AI39" s="27"/>
      <c r="AJ39" s="27"/>
      <c r="AK39" s="27"/>
      <c r="AL39" s="27"/>
      <c r="AM39" s="27"/>
      <c r="AN39" s="27"/>
      <c r="AO39" s="27"/>
    </row>
    <row r="40" spans="1:53" ht="12" customHeight="1">
      <c r="A40" s="4"/>
      <c r="B40" s="8"/>
      <c r="C40" s="55"/>
      <c r="D40" s="18"/>
      <c r="E40" s="18"/>
      <c r="F40" s="18"/>
      <c r="G40" s="18"/>
      <c r="H40" s="18"/>
      <c r="I40" s="18"/>
      <c r="J40" s="18"/>
      <c r="K40" s="18"/>
      <c r="L40" s="18"/>
      <c r="M40" s="18"/>
      <c r="N40" s="18"/>
      <c r="O40" s="18"/>
      <c r="P40" s="18"/>
      <c r="Q40" s="18"/>
      <c r="R40" s="16"/>
      <c r="S40" s="16"/>
      <c r="T40" s="16"/>
      <c r="U40" s="16"/>
      <c r="V40" s="24"/>
      <c r="W40" s="16"/>
      <c r="X40" s="16"/>
      <c r="Y40" s="16"/>
      <c r="Z40" s="16"/>
      <c r="AA40" s="16"/>
      <c r="AB40" s="16"/>
      <c r="AC40" s="16"/>
      <c r="AD40" s="16"/>
      <c r="AE40" s="16"/>
      <c r="AF40" s="5"/>
      <c r="AG40" s="270"/>
      <c r="AH40" s="102"/>
      <c r="AI40" s="27"/>
      <c r="AJ40" s="27"/>
      <c r="AK40" s="27"/>
      <c r="AL40" s="27"/>
      <c r="AM40" s="27"/>
      <c r="AN40" s="27"/>
      <c r="AO40" s="27"/>
    </row>
    <row r="41" spans="1:53" ht="12.75" customHeight="1">
      <c r="A41" s="4"/>
      <c r="B41" s="8"/>
      <c r="C41" s="55"/>
      <c r="D41" s="18"/>
      <c r="E41" s="18"/>
      <c r="F41" s="18"/>
      <c r="G41" s="18"/>
      <c r="H41" s="18"/>
      <c r="I41" s="18"/>
      <c r="J41" s="18"/>
      <c r="K41" s="18"/>
      <c r="L41" s="18"/>
      <c r="M41" s="18"/>
      <c r="N41" s="18"/>
      <c r="O41" s="18"/>
      <c r="P41" s="18"/>
      <c r="Q41" s="18"/>
      <c r="R41" s="16"/>
      <c r="S41" s="16"/>
      <c r="T41" s="16"/>
      <c r="U41" s="16"/>
      <c r="V41" s="24"/>
      <c r="W41" s="16"/>
      <c r="X41" s="16"/>
      <c r="Y41" s="16"/>
      <c r="Z41" s="16"/>
      <c r="AA41" s="16"/>
      <c r="AB41" s="16"/>
      <c r="AC41" s="16"/>
      <c r="AD41" s="16"/>
      <c r="AE41" s="16"/>
      <c r="AF41" s="5"/>
      <c r="AG41" s="270"/>
      <c r="AH41" s="102"/>
      <c r="AI41" s="27"/>
      <c r="AJ41" s="27"/>
      <c r="AK41" s="27"/>
      <c r="AL41" s="27"/>
      <c r="AM41" s="27"/>
      <c r="AN41" s="27"/>
      <c r="AO41" s="27"/>
    </row>
    <row r="42" spans="1:53" ht="12.75" customHeight="1">
      <c r="A42" s="4"/>
      <c r="B42" s="8"/>
      <c r="C42" s="55"/>
      <c r="D42" s="18"/>
      <c r="E42" s="18"/>
      <c r="F42" s="18"/>
      <c r="G42" s="18"/>
      <c r="H42" s="18"/>
      <c r="I42" s="18"/>
      <c r="J42" s="18"/>
      <c r="K42" s="18"/>
      <c r="L42" s="18"/>
      <c r="M42" s="18"/>
      <c r="N42" s="18"/>
      <c r="O42" s="18"/>
      <c r="P42" s="18"/>
      <c r="Q42" s="18"/>
      <c r="R42" s="16"/>
      <c r="S42" s="16"/>
      <c r="T42" s="16"/>
      <c r="U42" s="16"/>
      <c r="V42" s="24"/>
      <c r="W42" s="16"/>
      <c r="X42" s="16"/>
      <c r="Y42" s="16"/>
      <c r="Z42" s="16"/>
      <c r="AA42" s="16"/>
      <c r="AB42" s="16"/>
      <c r="AC42" s="16"/>
      <c r="AD42" s="16"/>
      <c r="AE42" s="16"/>
      <c r="AF42" s="5"/>
      <c r="AG42" s="270"/>
      <c r="AH42" s="102"/>
      <c r="AI42" s="27"/>
      <c r="AJ42" s="27"/>
      <c r="AK42" s="27"/>
      <c r="AL42" s="27"/>
      <c r="AM42" s="27"/>
      <c r="AN42" s="27"/>
      <c r="AO42" s="27"/>
    </row>
    <row r="43" spans="1:53" ht="9" customHeight="1">
      <c r="A43" s="4"/>
      <c r="B43" s="8"/>
      <c r="C43" s="55"/>
      <c r="D43" s="18"/>
      <c r="E43" s="18"/>
      <c r="F43" s="18"/>
      <c r="G43" s="18"/>
      <c r="H43" s="18"/>
      <c r="I43" s="18"/>
      <c r="J43" s="18"/>
      <c r="K43" s="18"/>
      <c r="L43" s="18"/>
      <c r="M43" s="18"/>
      <c r="N43" s="18"/>
      <c r="O43" s="18"/>
      <c r="P43" s="18"/>
      <c r="Q43" s="18"/>
      <c r="R43" s="16"/>
      <c r="S43" s="16"/>
      <c r="T43" s="16"/>
      <c r="U43" s="16"/>
      <c r="V43" s="24"/>
      <c r="W43" s="16"/>
      <c r="X43" s="16"/>
      <c r="Y43" s="16"/>
      <c r="Z43" s="16"/>
      <c r="AA43" s="16"/>
      <c r="AB43" s="16"/>
      <c r="AC43" s="16"/>
      <c r="AD43" s="16"/>
      <c r="AE43" s="16"/>
      <c r="AF43" s="5"/>
      <c r="AG43" s="270"/>
      <c r="AH43" s="102"/>
      <c r="AI43" s="27"/>
      <c r="AJ43" s="27"/>
      <c r="AK43" s="27"/>
      <c r="AL43" s="27"/>
      <c r="AM43" s="27"/>
      <c r="AN43" s="27"/>
      <c r="AO43" s="27"/>
    </row>
    <row r="44" spans="1:53" ht="19.5" customHeight="1">
      <c r="A44" s="4"/>
      <c r="B44" s="8"/>
      <c r="C44" s="8"/>
      <c r="D44" s="8"/>
      <c r="E44" s="8"/>
      <c r="F44" s="8"/>
      <c r="G44" s="8"/>
      <c r="H44" s="8"/>
      <c r="I44" s="8"/>
      <c r="J44" s="8"/>
      <c r="K44" s="8"/>
      <c r="L44" s="8"/>
      <c r="M44" s="8"/>
      <c r="N44" s="8"/>
      <c r="O44" s="8"/>
      <c r="P44" s="8"/>
      <c r="Q44" s="8"/>
      <c r="R44" s="72"/>
      <c r="S44" s="72"/>
      <c r="T44" s="8"/>
      <c r="U44" s="8"/>
      <c r="V44" s="8"/>
      <c r="W44" s="8"/>
      <c r="X44" s="8"/>
      <c r="Y44" s="8"/>
      <c r="Z44" s="8"/>
      <c r="AA44" s="8"/>
      <c r="AB44" s="22"/>
      <c r="AC44" s="8"/>
      <c r="AD44" s="22"/>
      <c r="AE44" s="8"/>
      <c r="AF44" s="5"/>
      <c r="AG44" s="270"/>
      <c r="AH44" s="27"/>
      <c r="AI44" s="67"/>
      <c r="AJ44" s="27"/>
      <c r="AK44" s="27"/>
      <c r="AL44" s="27"/>
      <c r="AM44" s="27"/>
      <c r="AN44" s="27"/>
      <c r="AO44" s="27"/>
    </row>
    <row r="45" spans="1:53" ht="13.5" customHeight="1">
      <c r="A45" s="4"/>
      <c r="B45" s="8"/>
      <c r="C45" s="97"/>
      <c r="D45" s="91"/>
      <c r="E45" s="91"/>
      <c r="F45" s="91"/>
      <c r="G45" s="91"/>
      <c r="H45" s="91"/>
      <c r="I45" s="91"/>
      <c r="J45" s="91"/>
      <c r="K45" s="91"/>
      <c r="L45" s="91"/>
      <c r="M45" s="91"/>
      <c r="N45" s="91"/>
      <c r="O45" s="91"/>
      <c r="P45" s="91"/>
      <c r="Q45" s="91"/>
      <c r="R45" s="98"/>
      <c r="S45" s="98"/>
      <c r="T45" s="98"/>
      <c r="U45" s="98"/>
      <c r="V45" s="98"/>
      <c r="W45" s="98"/>
      <c r="X45" s="98"/>
      <c r="Y45" s="98"/>
      <c r="Z45" s="98"/>
      <c r="AA45" s="98"/>
      <c r="AB45" s="98"/>
      <c r="AC45" s="98"/>
      <c r="AD45" s="98"/>
      <c r="AE45" s="98"/>
      <c r="AF45" s="5"/>
      <c r="AG45" s="270"/>
      <c r="AH45" s="27"/>
      <c r="AI45" s="27"/>
      <c r="AJ45" s="27"/>
      <c r="AK45" s="27"/>
      <c r="AL45" s="27"/>
      <c r="AM45" s="27"/>
      <c r="AN45" s="27"/>
      <c r="AO45" s="27"/>
    </row>
    <row r="46" spans="1:53" ht="3.75" customHeight="1">
      <c r="A46" s="4"/>
      <c r="B46" s="8"/>
      <c r="C46" s="13"/>
      <c r="D46" s="13"/>
      <c r="E46" s="13"/>
      <c r="F46" s="13"/>
      <c r="G46" s="13"/>
      <c r="H46" s="13"/>
      <c r="I46" s="13"/>
      <c r="J46" s="13"/>
      <c r="K46" s="13"/>
      <c r="L46" s="13"/>
      <c r="M46" s="13"/>
      <c r="N46" s="13"/>
      <c r="O46" s="13"/>
      <c r="P46" s="13"/>
      <c r="Q46" s="13"/>
      <c r="R46" s="5"/>
      <c r="S46" s="5"/>
      <c r="T46" s="5"/>
      <c r="U46" s="5"/>
      <c r="V46" s="5"/>
      <c r="W46" s="5"/>
      <c r="X46" s="5"/>
      <c r="Y46" s="5"/>
      <c r="Z46" s="5"/>
      <c r="AA46" s="5"/>
      <c r="AB46" s="5"/>
      <c r="AC46" s="5"/>
      <c r="AD46" s="5"/>
      <c r="AE46" s="5"/>
      <c r="AF46" s="5"/>
      <c r="AG46" s="270"/>
      <c r="AH46" s="27"/>
      <c r="AI46" s="27"/>
      <c r="AJ46" s="27"/>
      <c r="AK46" s="27"/>
      <c r="AL46" s="27"/>
      <c r="AM46" s="27"/>
      <c r="AN46" s="27"/>
      <c r="AO46" s="27"/>
    </row>
    <row r="47" spans="1:53" ht="11.25" customHeight="1">
      <c r="A47" s="4"/>
      <c r="B47" s="8"/>
      <c r="C47" s="13"/>
      <c r="D47" s="13"/>
      <c r="E47" s="15"/>
      <c r="F47" s="1726"/>
      <c r="G47" s="1726"/>
      <c r="H47" s="1726"/>
      <c r="I47" s="1726"/>
      <c r="J47" s="1726"/>
      <c r="K47" s="1726"/>
      <c r="L47" s="1726"/>
      <c r="M47" s="1726"/>
      <c r="N47" s="1726"/>
      <c r="O47" s="1726"/>
      <c r="P47" s="1726"/>
      <c r="Q47" s="1726"/>
      <c r="R47" s="1726"/>
      <c r="S47" s="1726"/>
      <c r="T47" s="1726"/>
      <c r="U47" s="1726"/>
      <c r="V47" s="1726"/>
      <c r="W47" s="15"/>
      <c r="X47" s="1726"/>
      <c r="Y47" s="1726"/>
      <c r="Z47" s="1726"/>
      <c r="AA47" s="1726"/>
      <c r="AB47" s="1726"/>
      <c r="AC47" s="1726"/>
      <c r="AD47" s="1726"/>
      <c r="AE47" s="15"/>
      <c r="AF47" s="8"/>
      <c r="AG47" s="270"/>
      <c r="AH47" s="27"/>
      <c r="AI47" s="27"/>
      <c r="AJ47" s="27"/>
      <c r="AK47" s="27"/>
      <c r="AL47" s="27"/>
      <c r="AM47" s="27"/>
      <c r="AN47" s="27"/>
      <c r="AO47" s="27"/>
    </row>
    <row r="48" spans="1:53" ht="12.75" customHeight="1">
      <c r="A48" s="4"/>
      <c r="B48" s="8"/>
      <c r="C48" s="13"/>
      <c r="D48" s="13"/>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5"/>
      <c r="AG48" s="270"/>
      <c r="AH48" s="27"/>
      <c r="AI48" s="27"/>
      <c r="AJ48" s="27"/>
      <c r="AK48" s="27"/>
      <c r="AL48" s="27"/>
      <c r="AM48" s="27"/>
      <c r="AN48" s="27"/>
      <c r="AO48" s="27"/>
    </row>
    <row r="49" spans="1:58" ht="6" customHeight="1">
      <c r="A49" s="4"/>
      <c r="B49" s="8"/>
      <c r="C49" s="13"/>
      <c r="D49" s="13"/>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5"/>
      <c r="AG49" s="270"/>
      <c r="AH49" s="27"/>
      <c r="AI49" s="27"/>
      <c r="AJ49" s="27"/>
      <c r="AK49" s="27"/>
      <c r="AL49" s="27"/>
      <c r="AM49" s="27"/>
      <c r="AN49" s="27"/>
      <c r="AO49" s="27"/>
    </row>
    <row r="50" spans="1:58" s="62" customFormat="1" ht="12" customHeight="1">
      <c r="A50" s="59"/>
      <c r="B50" s="60"/>
      <c r="C50" s="73"/>
      <c r="D50" s="61"/>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82"/>
      <c r="AG50" s="392"/>
      <c r="AH50" s="101"/>
      <c r="AI50" s="108"/>
      <c r="AJ50" s="108"/>
      <c r="AK50" s="108"/>
      <c r="AL50" s="90"/>
      <c r="AM50" s="90"/>
      <c r="AN50" s="27"/>
      <c r="AO50" s="27"/>
      <c r="AP50"/>
      <c r="AQ50"/>
      <c r="AR50"/>
      <c r="AS50"/>
      <c r="AT50"/>
      <c r="AU50"/>
      <c r="AV50"/>
      <c r="AW50"/>
      <c r="AX50"/>
      <c r="AY50"/>
      <c r="AZ50"/>
      <c r="BA50"/>
      <c r="BB50"/>
      <c r="BC50"/>
      <c r="BD50"/>
      <c r="BE50"/>
      <c r="BF50"/>
    </row>
    <row r="51" spans="1:58" ht="12" customHeight="1">
      <c r="A51" s="4"/>
      <c r="B51" s="8"/>
      <c r="C51" s="55"/>
      <c r="D51" s="18"/>
      <c r="E51" s="94"/>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94"/>
      <c r="AF51" s="5"/>
      <c r="AG51" s="270"/>
      <c r="AH51" s="68"/>
      <c r="AI51" s="108"/>
      <c r="AJ51" s="108"/>
      <c r="AK51" s="108"/>
      <c r="AL51" s="27"/>
      <c r="AM51" s="27"/>
      <c r="AN51" s="27"/>
      <c r="AO51" s="27"/>
    </row>
    <row r="52" spans="1:58" ht="12" customHeight="1">
      <c r="A52" s="4"/>
      <c r="B52" s="8"/>
      <c r="C52" s="55"/>
      <c r="D52" s="18"/>
      <c r="E52" s="94"/>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94"/>
      <c r="AF52" s="5"/>
      <c r="AG52" s="270"/>
      <c r="AH52" s="68"/>
      <c r="AI52" s="108"/>
      <c r="AJ52" s="108"/>
      <c r="AK52" s="108"/>
      <c r="AL52" s="27"/>
      <c r="AM52" s="27"/>
      <c r="AN52" s="27"/>
      <c r="AO52" s="27"/>
    </row>
    <row r="53" spans="1:58" ht="12" customHeight="1">
      <c r="A53" s="4"/>
      <c r="B53" s="8"/>
      <c r="C53" s="55"/>
      <c r="D53" s="18"/>
      <c r="E53" s="94"/>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94"/>
      <c r="AF53" s="5"/>
      <c r="AG53" s="270"/>
      <c r="AH53" s="27"/>
      <c r="AI53" s="108"/>
      <c r="AJ53" s="108"/>
      <c r="AK53" s="108"/>
      <c r="AL53" s="27"/>
      <c r="AM53" s="27"/>
      <c r="AN53" s="27"/>
      <c r="AO53" s="27"/>
    </row>
    <row r="54" spans="1:58" ht="12" customHeight="1">
      <c r="A54" s="4"/>
      <c r="B54" s="8"/>
      <c r="C54" s="55"/>
      <c r="D54" s="18"/>
      <c r="E54" s="94"/>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94"/>
      <c r="AF54" s="5"/>
      <c r="AG54" s="270"/>
      <c r="AH54" s="27"/>
      <c r="AI54" s="108"/>
      <c r="AJ54" s="108"/>
      <c r="AK54" s="108"/>
      <c r="AL54" s="27"/>
      <c r="AM54" s="27"/>
      <c r="AN54" s="27"/>
      <c r="AO54" s="27"/>
    </row>
    <row r="55" spans="1:58" ht="12" customHeight="1">
      <c r="A55" s="4"/>
      <c r="B55" s="8"/>
      <c r="C55" s="55"/>
      <c r="D55" s="18"/>
      <c r="E55" s="94"/>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94"/>
      <c r="AF55" s="5"/>
      <c r="AG55" s="270"/>
      <c r="AH55" s="27"/>
      <c r="AI55" s="108"/>
      <c r="AJ55" s="108"/>
      <c r="AK55" s="108"/>
      <c r="AL55" s="27"/>
      <c r="AM55" s="27"/>
      <c r="AN55" s="27"/>
      <c r="AO55" s="27"/>
    </row>
    <row r="56" spans="1:58" ht="12" customHeight="1">
      <c r="A56" s="4"/>
      <c r="B56" s="8"/>
      <c r="C56" s="55"/>
      <c r="D56" s="18"/>
      <c r="E56" s="94"/>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94"/>
      <c r="AF56" s="5"/>
      <c r="AG56" s="270"/>
      <c r="AH56" s="27"/>
      <c r="AI56" s="108"/>
      <c r="AJ56" s="108"/>
      <c r="AK56" s="108"/>
      <c r="AL56" s="27"/>
      <c r="AM56" s="27"/>
      <c r="AN56" s="27"/>
      <c r="AO56" s="27"/>
    </row>
    <row r="57" spans="1:58" ht="12" customHeight="1">
      <c r="A57" s="4"/>
      <c r="B57" s="8"/>
      <c r="C57" s="55"/>
      <c r="D57" s="18"/>
      <c r="E57" s="94"/>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94"/>
      <c r="AF57" s="5"/>
      <c r="AG57" s="270"/>
      <c r="AH57" s="27"/>
      <c r="AI57" s="27"/>
      <c r="AJ57" s="27"/>
      <c r="AK57" s="27"/>
      <c r="AL57" s="27"/>
      <c r="AM57" s="27"/>
      <c r="AN57" s="27"/>
      <c r="AO57" s="27"/>
    </row>
    <row r="58" spans="1:58" ht="12" customHeight="1">
      <c r="A58" s="4"/>
      <c r="B58" s="8"/>
      <c r="C58" s="55"/>
      <c r="D58" s="18"/>
      <c r="E58" s="94"/>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94"/>
      <c r="AF58" s="5"/>
      <c r="AG58" s="270"/>
      <c r="AH58" s="27"/>
      <c r="AI58" s="27"/>
      <c r="AJ58" s="27"/>
      <c r="AK58" s="27"/>
      <c r="AL58" s="27"/>
      <c r="AM58" s="27"/>
      <c r="AN58" s="27"/>
      <c r="AO58" s="27"/>
    </row>
    <row r="59" spans="1:58" ht="12" customHeight="1">
      <c r="A59" s="4"/>
      <c r="B59" s="8"/>
      <c r="C59" s="55"/>
      <c r="D59" s="18"/>
      <c r="E59" s="94"/>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94"/>
      <c r="AF59" s="5"/>
      <c r="AG59" s="270"/>
      <c r="AH59" s="27"/>
      <c r="AI59" s="27"/>
      <c r="AJ59" s="27"/>
      <c r="AK59" s="27"/>
      <c r="AL59" s="27"/>
      <c r="AM59" s="27"/>
      <c r="AN59" s="27"/>
      <c r="AO59" s="27"/>
    </row>
    <row r="60" spans="1:58" ht="12" customHeight="1">
      <c r="A60" s="4"/>
      <c r="B60" s="8"/>
      <c r="C60" s="55"/>
      <c r="D60" s="18"/>
      <c r="E60" s="94"/>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94"/>
      <c r="AF60" s="5"/>
      <c r="AG60" s="270"/>
      <c r="AH60" s="27"/>
      <c r="AI60" s="27"/>
      <c r="AJ60" s="27"/>
      <c r="AK60" s="27"/>
      <c r="AL60" s="27"/>
      <c r="AM60" s="27"/>
      <c r="AN60" s="27"/>
      <c r="AO60" s="27"/>
    </row>
    <row r="61" spans="1:58" ht="12" customHeight="1">
      <c r="A61" s="4"/>
      <c r="B61" s="8"/>
      <c r="C61" s="55"/>
      <c r="D61" s="18"/>
      <c r="E61" s="94"/>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94"/>
      <c r="AF61" s="5"/>
      <c r="AG61" s="270"/>
      <c r="AH61" s="27"/>
      <c r="AI61" s="27"/>
      <c r="AJ61" s="27"/>
      <c r="AK61" s="27"/>
      <c r="AL61" s="27"/>
      <c r="AM61" s="27"/>
      <c r="AN61" s="27"/>
      <c r="AO61" s="27"/>
    </row>
    <row r="62" spans="1:58" ht="12" customHeight="1">
      <c r="A62" s="4"/>
      <c r="B62" s="8"/>
      <c r="C62" s="55"/>
      <c r="D62" s="18"/>
      <c r="E62" s="94"/>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94"/>
      <c r="AF62" s="5"/>
      <c r="AG62" s="270"/>
      <c r="AH62" s="27"/>
      <c r="AI62" s="27"/>
      <c r="AJ62" s="27"/>
      <c r="AK62" s="27"/>
      <c r="AL62" s="27"/>
      <c r="AM62" s="27"/>
      <c r="AN62" s="27"/>
      <c r="AO62" s="27"/>
    </row>
    <row r="63" spans="1:58" ht="12" customHeight="1">
      <c r="A63" s="4"/>
      <c r="B63" s="8"/>
      <c r="C63" s="55"/>
      <c r="D63" s="18"/>
      <c r="E63" s="94"/>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94"/>
      <c r="AF63" s="5"/>
      <c r="AG63" s="270"/>
      <c r="AH63" s="27"/>
      <c r="AI63" s="27"/>
      <c r="AJ63" s="27"/>
      <c r="AK63" s="27"/>
      <c r="AL63" s="27"/>
      <c r="AM63" s="27"/>
      <c r="AN63" s="27"/>
      <c r="AO63" s="27"/>
    </row>
    <row r="64" spans="1:58" ht="12" customHeight="1">
      <c r="A64" s="4"/>
      <c r="B64" s="8"/>
      <c r="C64" s="55"/>
      <c r="D64" s="18"/>
      <c r="E64" s="94"/>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94"/>
      <c r="AF64" s="5"/>
      <c r="AG64" s="270"/>
      <c r="AH64" s="27"/>
      <c r="AI64" s="27"/>
      <c r="AJ64" s="27"/>
      <c r="AK64" s="27"/>
      <c r="AL64" s="27"/>
      <c r="AM64" s="27"/>
      <c r="AN64" s="27"/>
      <c r="AO64" s="27"/>
    </row>
    <row r="65" spans="1:43" ht="12" customHeight="1">
      <c r="A65" s="4"/>
      <c r="B65" s="8"/>
      <c r="C65" s="55"/>
      <c r="D65" s="18"/>
      <c r="E65" s="94"/>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94"/>
      <c r="AF65" s="5"/>
      <c r="AG65" s="270"/>
      <c r="AH65" s="27"/>
      <c r="AI65" s="27"/>
      <c r="AJ65" s="27"/>
      <c r="AK65" s="27"/>
      <c r="AL65" s="27"/>
      <c r="AM65" s="27"/>
      <c r="AN65" s="27"/>
      <c r="AO65" s="27"/>
    </row>
    <row r="66" spans="1:43" ht="12" customHeight="1">
      <c r="A66" s="4"/>
      <c r="B66" s="8"/>
      <c r="C66" s="55"/>
      <c r="D66" s="18"/>
      <c r="E66" s="94"/>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94"/>
      <c r="AF66" s="5"/>
      <c r="AG66" s="270"/>
      <c r="AH66" s="27"/>
      <c r="AI66" s="27"/>
      <c r="AJ66" s="27"/>
      <c r="AK66" s="27"/>
      <c r="AL66" s="27"/>
      <c r="AM66" s="27"/>
      <c r="AN66" s="27"/>
      <c r="AO66" s="27"/>
    </row>
    <row r="67" spans="1:43" ht="12" customHeight="1">
      <c r="A67" s="4"/>
      <c r="B67" s="8"/>
      <c r="C67" s="55"/>
      <c r="D67" s="18"/>
      <c r="E67" s="94"/>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94"/>
      <c r="AF67" s="5"/>
      <c r="AG67" s="270"/>
      <c r="AH67" s="27"/>
      <c r="AI67" s="27"/>
      <c r="AJ67" s="27"/>
      <c r="AK67" s="27"/>
      <c r="AL67" s="27"/>
      <c r="AM67" s="27"/>
      <c r="AN67" s="27"/>
      <c r="AO67" s="27"/>
    </row>
    <row r="68" spans="1:43" ht="12" customHeight="1">
      <c r="A68" s="4"/>
      <c r="B68" s="8"/>
      <c r="C68" s="55"/>
      <c r="D68" s="18"/>
      <c r="E68" s="94"/>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94"/>
      <c r="AF68" s="5"/>
      <c r="AG68" s="270"/>
      <c r="AH68" s="27"/>
      <c r="AI68" s="27"/>
      <c r="AJ68" s="27"/>
      <c r="AK68" s="27"/>
      <c r="AL68" s="27"/>
      <c r="AM68" s="27"/>
      <c r="AN68" s="27"/>
      <c r="AO68" s="27"/>
    </row>
    <row r="69" spans="1:43" ht="12" customHeight="1">
      <c r="A69" s="4"/>
      <c r="B69" s="8"/>
      <c r="C69" s="55"/>
      <c r="D69" s="18"/>
      <c r="E69" s="94"/>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94"/>
      <c r="AF69" s="5"/>
      <c r="AG69" s="270"/>
      <c r="AH69" s="27"/>
      <c r="AI69" s="27"/>
      <c r="AJ69" s="27"/>
      <c r="AK69" s="27"/>
      <c r="AL69" s="27"/>
      <c r="AM69" s="27"/>
      <c r="AN69" s="27"/>
      <c r="AO69" s="27"/>
    </row>
    <row r="70" spans="1:43" ht="12" customHeight="1">
      <c r="A70" s="4"/>
      <c r="B70" s="8"/>
      <c r="C70" s="55"/>
      <c r="D70" s="18"/>
      <c r="E70" s="94"/>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94"/>
      <c r="AF70" s="5"/>
      <c r="AG70" s="270"/>
      <c r="AH70" s="27"/>
      <c r="AI70" s="27"/>
      <c r="AJ70" s="27"/>
      <c r="AK70" s="27"/>
      <c r="AL70" s="27"/>
      <c r="AM70" s="27"/>
      <c r="AN70" s="27"/>
      <c r="AO70" s="27"/>
    </row>
    <row r="71" spans="1:43" s="85" customFormat="1" ht="9.75" customHeight="1">
      <c r="A71" s="83"/>
      <c r="B71" s="84"/>
      <c r="C71" s="87"/>
      <c r="D71" s="30"/>
      <c r="E71" s="89"/>
      <c r="F71" s="89"/>
      <c r="G71" s="89"/>
      <c r="H71" s="95"/>
      <c r="I71" s="95"/>
      <c r="J71" s="95"/>
      <c r="K71" s="95"/>
      <c r="L71" s="95"/>
      <c r="M71" s="95"/>
      <c r="N71" s="95"/>
      <c r="O71" s="95"/>
      <c r="P71" s="95"/>
      <c r="Q71" s="95"/>
      <c r="R71" s="95"/>
      <c r="S71" s="95"/>
      <c r="T71" s="95"/>
      <c r="U71" s="95"/>
      <c r="V71" s="95"/>
      <c r="W71" s="95"/>
      <c r="X71" s="95"/>
      <c r="Y71" s="95"/>
      <c r="Z71" s="95"/>
      <c r="AA71" s="95"/>
      <c r="AB71" s="95"/>
      <c r="AC71" s="95"/>
      <c r="AD71" s="95"/>
      <c r="AE71" s="95"/>
      <c r="AF71" s="84"/>
      <c r="AG71" s="416"/>
      <c r="AH71" s="106"/>
      <c r="AI71" s="106"/>
      <c r="AJ71" s="106"/>
      <c r="AK71" s="106"/>
      <c r="AL71" s="106"/>
      <c r="AM71" s="106"/>
      <c r="AN71" s="106"/>
      <c r="AO71" s="106"/>
    </row>
    <row r="72" spans="1:43" ht="11.25" customHeight="1">
      <c r="A72" s="4"/>
      <c r="B72" s="1"/>
      <c r="C72" s="54"/>
      <c r="D72" s="18"/>
      <c r="E72" s="96"/>
      <c r="F72" s="96"/>
      <c r="G72" s="96"/>
      <c r="H72" s="96"/>
      <c r="I72" s="96"/>
      <c r="J72" s="96"/>
      <c r="K72" s="96"/>
      <c r="L72" s="96"/>
      <c r="M72" s="96"/>
      <c r="N72" s="96"/>
      <c r="O72" s="96"/>
      <c r="P72" s="96"/>
      <c r="Q72" s="96"/>
      <c r="R72" s="96"/>
      <c r="S72" s="96"/>
      <c r="T72" s="96"/>
      <c r="U72" s="96"/>
      <c r="V72" s="95"/>
      <c r="W72" s="96"/>
      <c r="X72" s="96"/>
      <c r="Y72" s="96"/>
      <c r="Z72" s="96"/>
      <c r="AA72" s="96"/>
      <c r="AB72" s="96"/>
      <c r="AC72" s="96"/>
      <c r="AD72" s="96"/>
      <c r="AE72" s="96"/>
      <c r="AF72" s="5"/>
      <c r="AG72" s="270"/>
      <c r="AH72" s="27"/>
      <c r="AI72" s="27"/>
      <c r="AJ72" s="27"/>
      <c r="AK72" s="27"/>
      <c r="AL72" s="27"/>
      <c r="AM72" s="27"/>
      <c r="AN72" s="27"/>
      <c r="AO72" s="27"/>
    </row>
    <row r="73" spans="1:43" ht="13.5" customHeight="1">
      <c r="A73" s="4"/>
      <c r="B73" s="1"/>
      <c r="C73" s="1"/>
      <c r="D73" s="1"/>
      <c r="I73" s="8"/>
      <c r="J73" s="8"/>
      <c r="K73" s="8"/>
      <c r="L73" s="8"/>
      <c r="M73" s="8"/>
      <c r="N73" s="8"/>
      <c r="O73" s="8"/>
      <c r="P73" s="8"/>
      <c r="Q73" s="8"/>
      <c r="R73" s="8"/>
      <c r="S73" s="8"/>
      <c r="T73" s="8"/>
      <c r="U73" s="8"/>
      <c r="V73" s="86"/>
      <c r="W73" s="8"/>
      <c r="X73" s="8"/>
      <c r="Y73" s="8"/>
      <c r="Z73" s="1491">
        <v>42125</v>
      </c>
      <c r="AA73" s="1491"/>
      <c r="AB73" s="1491"/>
      <c r="AC73" s="1491"/>
      <c r="AD73" s="1491"/>
      <c r="AE73" s="1491"/>
      <c r="AF73" s="418">
        <v>23</v>
      </c>
      <c r="AG73" s="270"/>
      <c r="AH73" s="107"/>
      <c r="AI73" s="107"/>
      <c r="AJ73" s="107"/>
      <c r="AK73" s="107"/>
      <c r="AL73" s="107"/>
      <c r="AM73" s="107"/>
      <c r="AN73" s="107"/>
      <c r="AO73" s="107"/>
      <c r="AP73" s="71"/>
      <c r="AQ73" s="71"/>
    </row>
    <row r="74" spans="1:43" ht="13.5" customHeight="1">
      <c r="A74" s="70"/>
      <c r="B74" s="70"/>
      <c r="C74" s="70"/>
      <c r="D74" s="70"/>
      <c r="E74" s="70"/>
      <c r="F74" s="70"/>
      <c r="G74" s="70"/>
      <c r="H74" s="70"/>
      <c r="I74" s="70"/>
      <c r="J74" s="70"/>
      <c r="K74" s="70"/>
      <c r="L74" s="70"/>
      <c r="M74" s="70"/>
      <c r="N74" s="70"/>
      <c r="O74" s="70"/>
      <c r="P74" s="70"/>
      <c r="Q74" s="70"/>
      <c r="R74" s="70"/>
      <c r="S74" s="70"/>
      <c r="T74" s="70"/>
      <c r="U74" s="70"/>
      <c r="W74" s="70"/>
      <c r="X74" s="70"/>
      <c r="Y74" s="70"/>
      <c r="Z74" s="70"/>
      <c r="AA74" s="70"/>
      <c r="AB74" s="88"/>
      <c r="AC74" s="70"/>
      <c r="AD74" s="88"/>
      <c r="AE74" s="70"/>
      <c r="AF74" s="70"/>
      <c r="AG74" s="70"/>
      <c r="AH74" s="107"/>
      <c r="AI74" s="107"/>
      <c r="AJ74" s="107"/>
      <c r="AK74" s="107"/>
      <c r="AL74" s="107"/>
      <c r="AM74" s="107"/>
      <c r="AN74" s="107"/>
      <c r="AO74" s="107"/>
      <c r="AP74" s="71"/>
      <c r="AQ74" s="71"/>
    </row>
    <row r="75" spans="1:43">
      <c r="A75" s="70"/>
      <c r="B75" s="70"/>
      <c r="C75" s="70"/>
      <c r="D75" s="70"/>
      <c r="E75" s="70"/>
      <c r="F75" s="70"/>
      <c r="G75" s="70"/>
      <c r="H75" s="70"/>
      <c r="I75" s="70"/>
      <c r="J75" s="70"/>
      <c r="K75" s="70"/>
      <c r="L75" s="70"/>
      <c r="M75" s="70"/>
      <c r="N75" s="70"/>
      <c r="O75" s="70"/>
      <c r="P75" s="70"/>
      <c r="Q75" s="70"/>
      <c r="R75" s="70"/>
      <c r="S75" s="70"/>
      <c r="T75" s="70"/>
      <c r="U75" s="70"/>
      <c r="W75" s="70"/>
      <c r="X75" s="70"/>
      <c r="Y75" s="70"/>
      <c r="Z75" s="70"/>
      <c r="AA75" s="70"/>
      <c r="AB75" s="88"/>
      <c r="AC75" s="70"/>
      <c r="AD75" s="88"/>
      <c r="AE75" s="70"/>
      <c r="AF75" s="70"/>
      <c r="AG75" s="70"/>
      <c r="AH75" s="107"/>
      <c r="AI75" s="107"/>
      <c r="AJ75" s="107"/>
      <c r="AK75" s="107"/>
      <c r="AL75" s="107"/>
      <c r="AM75" s="107"/>
      <c r="AN75" s="107"/>
      <c r="AO75" s="107"/>
      <c r="AP75" s="71"/>
      <c r="AQ75" s="71"/>
    </row>
    <row r="76" spans="1:43">
      <c r="A76" s="70"/>
      <c r="B76" s="70"/>
      <c r="C76" s="70"/>
      <c r="D76" s="70"/>
      <c r="E76" s="70"/>
      <c r="F76" s="70"/>
      <c r="G76" s="70"/>
      <c r="H76" s="70"/>
      <c r="I76" s="70"/>
      <c r="J76" s="70"/>
      <c r="K76" s="70"/>
      <c r="L76" s="70"/>
      <c r="M76" s="70"/>
      <c r="N76" s="70"/>
      <c r="O76" s="70"/>
      <c r="P76" s="70"/>
      <c r="Q76" s="70"/>
      <c r="R76" s="70"/>
      <c r="S76" s="70"/>
      <c r="T76" s="70"/>
      <c r="U76" s="70"/>
      <c r="W76" s="70"/>
      <c r="X76" s="70"/>
      <c r="Y76" s="70"/>
      <c r="Z76" s="70"/>
      <c r="AA76" s="70"/>
      <c r="AB76" s="88"/>
      <c r="AC76" s="70"/>
      <c r="AD76" s="88"/>
      <c r="AE76" s="70"/>
      <c r="AF76" s="70"/>
      <c r="AG76" s="70"/>
      <c r="AH76" s="107"/>
      <c r="AI76" s="107"/>
      <c r="AJ76" s="107"/>
      <c r="AK76" s="107"/>
      <c r="AL76" s="107"/>
      <c r="AM76" s="107"/>
      <c r="AN76" s="107"/>
      <c r="AO76" s="107"/>
      <c r="AP76" s="71"/>
      <c r="AQ76" s="71"/>
    </row>
    <row r="77" spans="1:43">
      <c r="A77" s="70"/>
      <c r="B77" s="70"/>
      <c r="C77" s="70"/>
      <c r="D77" s="70"/>
      <c r="E77" s="70"/>
      <c r="F77" s="70"/>
      <c r="G77" s="70"/>
      <c r="H77" s="70"/>
      <c r="I77" s="70"/>
      <c r="J77" s="70"/>
      <c r="K77" s="70"/>
      <c r="L77" s="70"/>
      <c r="M77" s="70"/>
      <c r="N77" s="70"/>
      <c r="O77" s="70"/>
      <c r="P77" s="70"/>
      <c r="Q77" s="70"/>
      <c r="R77" s="70"/>
      <c r="S77" s="70"/>
      <c r="T77" s="70"/>
      <c r="U77" s="70"/>
      <c r="W77" s="70"/>
      <c r="X77" s="70"/>
      <c r="Y77" s="70"/>
      <c r="Z77" s="70"/>
      <c r="AA77" s="70"/>
      <c r="AB77" s="88"/>
      <c r="AC77" s="70"/>
      <c r="AD77" s="88"/>
      <c r="AE77" s="70"/>
      <c r="AF77" s="70"/>
      <c r="AG77" s="70"/>
      <c r="AH77" s="107"/>
      <c r="AI77" s="107"/>
      <c r="AJ77" s="107"/>
      <c r="AK77" s="107"/>
      <c r="AL77" s="107"/>
      <c r="AM77" s="107"/>
      <c r="AN77" s="107"/>
      <c r="AO77" s="107"/>
      <c r="AP77" s="71"/>
      <c r="AQ77" s="71"/>
    </row>
    <row r="78" spans="1:43">
      <c r="A78" s="70"/>
      <c r="B78" s="70"/>
      <c r="C78" s="70"/>
      <c r="D78" s="70"/>
      <c r="E78" s="70"/>
      <c r="F78" s="70"/>
      <c r="G78" s="70"/>
      <c r="H78" s="70"/>
      <c r="I78" s="70"/>
      <c r="J78" s="70"/>
      <c r="K78" s="70"/>
      <c r="L78" s="70"/>
      <c r="M78" s="70"/>
      <c r="N78" s="70"/>
      <c r="O78" s="70"/>
      <c r="P78" s="70"/>
      <c r="Q78" s="70"/>
      <c r="R78" s="70"/>
      <c r="S78" s="70"/>
      <c r="T78" s="70"/>
      <c r="U78" s="70"/>
      <c r="W78" s="70"/>
      <c r="X78" s="70"/>
      <c r="Y78" s="70"/>
      <c r="Z78" s="70"/>
      <c r="AA78" s="70"/>
      <c r="AB78" s="88"/>
      <c r="AC78" s="70"/>
      <c r="AD78" s="88"/>
      <c r="AE78" s="70"/>
      <c r="AF78" s="70"/>
      <c r="AG78" s="70"/>
      <c r="AH78" s="107"/>
      <c r="AI78" s="107"/>
      <c r="AJ78" s="107"/>
      <c r="AK78" s="107"/>
      <c r="AL78" s="107"/>
      <c r="AM78" s="107"/>
      <c r="AN78" s="107"/>
      <c r="AO78" s="107"/>
      <c r="AP78" s="71"/>
      <c r="AQ78" s="71"/>
    </row>
    <row r="79" spans="1:43">
      <c r="AB79" s="25"/>
      <c r="AD79" s="25"/>
      <c r="AH79" s="27"/>
      <c r="AI79" s="27"/>
      <c r="AJ79" s="68"/>
      <c r="AK79" s="27"/>
      <c r="AL79" s="27"/>
      <c r="AM79" s="27"/>
      <c r="AN79" s="27"/>
      <c r="AO79" s="27"/>
    </row>
    <row r="80" spans="1:43">
      <c r="AH80" s="27"/>
      <c r="AI80" s="27"/>
      <c r="AJ80" s="27"/>
      <c r="AK80" s="27"/>
      <c r="AL80" s="27"/>
      <c r="AM80" s="27"/>
      <c r="AN80" s="27"/>
      <c r="AO80" s="27"/>
    </row>
    <row r="81" spans="28:41">
      <c r="AH81" s="27"/>
      <c r="AI81" s="27"/>
      <c r="AJ81" s="27"/>
      <c r="AK81" s="27"/>
      <c r="AL81" s="27"/>
      <c r="AM81" s="27"/>
      <c r="AN81" s="27"/>
      <c r="AO81" s="27"/>
    </row>
    <row r="82" spans="28:41">
      <c r="AH82" s="27"/>
      <c r="AI82" s="27"/>
      <c r="AJ82" s="27"/>
      <c r="AK82" s="27"/>
      <c r="AL82" s="27"/>
      <c r="AM82" s="27"/>
      <c r="AN82" s="27"/>
      <c r="AO82" s="27"/>
    </row>
    <row r="83" spans="28:41">
      <c r="AH83" s="27"/>
      <c r="AI83" s="27"/>
      <c r="AJ83" s="27"/>
      <c r="AK83" s="27"/>
      <c r="AL83" s="27"/>
      <c r="AM83" s="27"/>
      <c r="AN83" s="27"/>
      <c r="AO83" s="27"/>
    </row>
    <row r="84" spans="28:41" ht="8.25" customHeight="1"/>
    <row r="86" spans="28:41" ht="9" customHeight="1">
      <c r="AF86" s="9"/>
    </row>
    <row r="87" spans="28:41" ht="8.25" customHeight="1">
      <c r="AB87" s="34"/>
      <c r="AD87" s="34"/>
      <c r="AF87" s="34"/>
    </row>
    <row r="88" spans="28:41" ht="9.75" customHeight="1"/>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sheetPr codeName="Folha10" enableFormatConditionsCalculation="0">
    <tabColor theme="9"/>
  </sheetPr>
  <dimension ref="A1:E71"/>
  <sheetViews>
    <sheetView showRuler="0" workbookViewId="0"/>
  </sheetViews>
  <sheetFormatPr defaultRowHeight="12.75"/>
  <cols>
    <col min="1" max="1" width="3.28515625" customWidth="1"/>
    <col min="2" max="3" width="2.5703125" customWidth="1"/>
    <col min="4" max="4" width="90.5703125" customWidth="1"/>
    <col min="5" max="5" width="3.28515625" customWidth="1"/>
  </cols>
  <sheetData>
    <row r="1" spans="1:5" ht="13.5" customHeight="1">
      <c r="A1" s="386"/>
      <c r="B1" s="386"/>
      <c r="C1" s="386"/>
      <c r="D1" s="386"/>
      <c r="E1" s="386"/>
    </row>
    <row r="2" spans="1:5" ht="13.5" customHeight="1">
      <c r="A2" s="386"/>
      <c r="B2" s="386"/>
      <c r="C2" s="386"/>
      <c r="D2" s="386"/>
      <c r="E2" s="386"/>
    </row>
    <row r="3" spans="1:5" ht="13.5" customHeight="1">
      <c r="A3" s="386"/>
      <c r="B3" s="386"/>
      <c r="C3" s="386"/>
      <c r="D3" s="386"/>
      <c r="E3" s="386"/>
    </row>
    <row r="4" spans="1:5" s="12" customFormat="1" ht="13.5" customHeight="1">
      <c r="A4" s="386"/>
      <c r="B4" s="386"/>
      <c r="C4" s="386"/>
      <c r="D4" s="386"/>
      <c r="E4" s="386"/>
    </row>
    <row r="5" spans="1:5" ht="13.5" customHeight="1">
      <c r="A5" s="386"/>
      <c r="B5" s="386"/>
      <c r="C5" s="386"/>
      <c r="D5" s="386"/>
      <c r="E5" s="386"/>
    </row>
    <row r="6" spans="1:5" ht="13.5" customHeight="1">
      <c r="A6" s="386"/>
      <c r="B6" s="386"/>
      <c r="C6" s="386"/>
      <c r="D6" s="386"/>
      <c r="E6" s="386"/>
    </row>
    <row r="7" spans="1:5" ht="13.5" customHeight="1">
      <c r="A7" s="386"/>
      <c r="B7" s="386"/>
      <c r="C7" s="386"/>
      <c r="D7" s="386"/>
      <c r="E7" s="386"/>
    </row>
    <row r="8" spans="1:5" ht="13.5" customHeight="1">
      <c r="A8" s="386"/>
      <c r="B8" s="386"/>
      <c r="C8" s="386"/>
      <c r="D8" s="386"/>
      <c r="E8" s="386"/>
    </row>
    <row r="9" spans="1:5" ht="13.5" customHeight="1">
      <c r="A9" s="386"/>
      <c r="B9" s="386"/>
      <c r="C9" s="386"/>
      <c r="D9" s="386"/>
      <c r="E9" s="386"/>
    </row>
    <row r="10" spans="1:5" ht="13.5" customHeight="1">
      <c r="A10" s="386"/>
      <c r="B10" s="386"/>
      <c r="C10" s="386"/>
      <c r="D10" s="386"/>
      <c r="E10" s="386"/>
    </row>
    <row r="11" spans="1:5" ht="13.5" customHeight="1">
      <c r="A11" s="386"/>
      <c r="B11" s="386"/>
      <c r="C11" s="386"/>
      <c r="D11" s="386"/>
      <c r="E11" s="386"/>
    </row>
    <row r="12" spans="1:5" ht="13.5" customHeight="1">
      <c r="A12" s="386"/>
      <c r="B12" s="386"/>
      <c r="C12" s="386"/>
      <c r="D12" s="386"/>
      <c r="E12" s="386"/>
    </row>
    <row r="13" spans="1:5" ht="13.5" customHeight="1">
      <c r="A13" s="386"/>
      <c r="B13" s="386"/>
      <c r="C13" s="386"/>
      <c r="D13" s="386"/>
      <c r="E13" s="386"/>
    </row>
    <row r="14" spans="1:5" ht="13.5" customHeight="1">
      <c r="A14" s="386"/>
      <c r="B14" s="386"/>
      <c r="C14" s="386"/>
      <c r="D14" s="386"/>
      <c r="E14" s="386"/>
    </row>
    <row r="15" spans="1:5" ht="13.5" customHeight="1">
      <c r="A15" s="386"/>
      <c r="B15" s="386"/>
      <c r="C15" s="386"/>
      <c r="D15" s="386"/>
      <c r="E15" s="386"/>
    </row>
    <row r="16" spans="1:5" ht="13.5" customHeight="1">
      <c r="A16" s="386"/>
      <c r="B16" s="386"/>
      <c r="C16" s="386"/>
      <c r="D16" s="386"/>
      <c r="E16" s="386"/>
    </row>
    <row r="17" spans="1:5" ht="13.5" customHeight="1">
      <c r="A17" s="386"/>
      <c r="B17" s="386"/>
      <c r="C17" s="386"/>
      <c r="D17" s="386"/>
      <c r="E17" s="386"/>
    </row>
    <row r="18" spans="1:5" ht="13.5" customHeight="1">
      <c r="A18" s="386"/>
      <c r="B18" s="386"/>
      <c r="C18" s="386"/>
      <c r="D18" s="386"/>
      <c r="E18" s="386"/>
    </row>
    <row r="19" spans="1:5" ht="13.5" customHeight="1">
      <c r="A19" s="386"/>
      <c r="B19" s="386"/>
      <c r="C19" s="386"/>
      <c r="D19" s="386"/>
      <c r="E19" s="386"/>
    </row>
    <row r="20" spans="1:5" ht="13.5" customHeight="1">
      <c r="A20" s="386"/>
      <c r="B20" s="386"/>
      <c r="C20" s="386"/>
      <c r="D20" s="386"/>
      <c r="E20" s="386"/>
    </row>
    <row r="21" spans="1:5" ht="13.5" customHeight="1">
      <c r="A21" s="386"/>
      <c r="B21" s="386"/>
      <c r="C21" s="386"/>
      <c r="D21" s="386"/>
      <c r="E21" s="386"/>
    </row>
    <row r="22" spans="1:5" ht="13.5" customHeight="1">
      <c r="A22" s="386"/>
      <c r="B22" s="386"/>
      <c r="C22" s="386"/>
      <c r="D22" s="386"/>
      <c r="E22" s="386"/>
    </row>
    <row r="23" spans="1:5" ht="13.5" customHeight="1">
      <c r="A23" s="386"/>
      <c r="B23" s="386"/>
      <c r="C23" s="386"/>
      <c r="D23" s="386"/>
      <c r="E23" s="386"/>
    </row>
    <row r="24" spans="1:5" ht="13.5" customHeight="1">
      <c r="A24" s="386"/>
      <c r="B24" s="386"/>
      <c r="C24" s="386"/>
      <c r="D24" s="386"/>
      <c r="E24" s="386"/>
    </row>
    <row r="25" spans="1:5" ht="13.5" customHeight="1">
      <c r="A25" s="386"/>
      <c r="B25" s="386"/>
      <c r="C25" s="386"/>
      <c r="D25" s="386"/>
      <c r="E25" s="386"/>
    </row>
    <row r="26" spans="1:5" ht="13.5" customHeight="1">
      <c r="A26" s="386"/>
      <c r="B26" s="386"/>
      <c r="C26" s="386"/>
      <c r="D26" s="386"/>
      <c r="E26" s="386"/>
    </row>
    <row r="27" spans="1:5" ht="13.5" customHeight="1">
      <c r="A27" s="386"/>
      <c r="B27" s="386"/>
      <c r="C27" s="386"/>
      <c r="D27" s="386"/>
      <c r="E27" s="386"/>
    </row>
    <row r="28" spans="1:5" ht="13.5" customHeight="1">
      <c r="A28" s="386"/>
      <c r="B28" s="386"/>
      <c r="C28" s="386"/>
      <c r="D28" s="386"/>
      <c r="E28" s="386"/>
    </row>
    <row r="29" spans="1:5" ht="13.5" customHeight="1">
      <c r="A29" s="386"/>
      <c r="B29" s="386"/>
      <c r="C29" s="386"/>
      <c r="D29" s="386"/>
      <c r="E29" s="386"/>
    </row>
    <row r="30" spans="1:5" ht="13.5" customHeight="1">
      <c r="A30" s="386"/>
      <c r="B30" s="386"/>
      <c r="C30" s="386"/>
      <c r="D30" s="386"/>
      <c r="E30" s="386"/>
    </row>
    <row r="31" spans="1:5" ht="13.5" customHeight="1">
      <c r="A31" s="386"/>
      <c r="B31" s="386"/>
      <c r="C31" s="386"/>
      <c r="D31" s="386"/>
      <c r="E31" s="386"/>
    </row>
    <row r="32" spans="1:5" ht="13.5" customHeight="1">
      <c r="A32" s="386"/>
      <c r="B32" s="386"/>
      <c r="C32" s="386"/>
      <c r="D32" s="386"/>
      <c r="E32" s="386"/>
    </row>
    <row r="33" spans="1:5" ht="13.5" customHeight="1">
      <c r="A33" s="386"/>
      <c r="B33" s="386"/>
      <c r="C33" s="386"/>
      <c r="D33" s="386"/>
      <c r="E33" s="386"/>
    </row>
    <row r="34" spans="1:5" ht="13.5" customHeight="1">
      <c r="A34" s="386"/>
      <c r="B34" s="386"/>
      <c r="C34" s="386"/>
      <c r="D34" s="386"/>
      <c r="E34" s="386"/>
    </row>
    <row r="35" spans="1:5" ht="13.5" customHeight="1">
      <c r="A35" s="386"/>
      <c r="B35" s="386"/>
      <c r="C35" s="386"/>
      <c r="D35" s="386"/>
      <c r="E35" s="386"/>
    </row>
    <row r="36" spans="1:5" ht="13.5" customHeight="1">
      <c r="A36" s="386"/>
      <c r="B36" s="386"/>
      <c r="C36" s="386"/>
      <c r="D36" s="386"/>
      <c r="E36" s="386"/>
    </row>
    <row r="37" spans="1:5" ht="13.5" customHeight="1">
      <c r="A37" s="386"/>
      <c r="B37" s="386"/>
      <c r="C37" s="386"/>
      <c r="D37" s="386"/>
      <c r="E37" s="386"/>
    </row>
    <row r="38" spans="1:5" ht="13.5" customHeight="1">
      <c r="A38" s="386"/>
      <c r="B38" s="386"/>
      <c r="C38" s="386"/>
      <c r="D38" s="386"/>
      <c r="E38" s="386"/>
    </row>
    <row r="39" spans="1:5" ht="13.5" customHeight="1">
      <c r="A39" s="386"/>
      <c r="B39" s="386"/>
      <c r="C39" s="386"/>
      <c r="D39" s="386"/>
      <c r="E39" s="386"/>
    </row>
    <row r="40" spans="1:5" ht="13.5" customHeight="1">
      <c r="A40" s="386"/>
      <c r="B40" s="386"/>
      <c r="C40" s="386"/>
      <c r="D40" s="386"/>
      <c r="E40" s="386"/>
    </row>
    <row r="41" spans="1:5" ht="13.5" customHeight="1">
      <c r="A41" s="386"/>
      <c r="B41" s="386"/>
      <c r="C41" s="386"/>
      <c r="D41" s="386"/>
      <c r="E41" s="386"/>
    </row>
    <row r="42" spans="1:5" ht="18.75" customHeight="1">
      <c r="A42" s="386"/>
      <c r="B42" s="386" t="s">
        <v>335</v>
      </c>
      <c r="C42" s="386"/>
      <c r="D42" s="386"/>
      <c r="E42" s="386"/>
    </row>
    <row r="43" spans="1:5" ht="9" customHeight="1">
      <c r="A43" s="385"/>
      <c r="B43" s="429"/>
      <c r="C43" s="430"/>
      <c r="D43" s="431"/>
      <c r="E43" s="385"/>
    </row>
    <row r="44" spans="1:5" ht="13.5" customHeight="1">
      <c r="A44" s="385"/>
      <c r="B44" s="429"/>
      <c r="C44" s="426"/>
      <c r="D44" s="432" t="s">
        <v>331</v>
      </c>
      <c r="E44" s="385"/>
    </row>
    <row r="45" spans="1:5" ht="13.5" customHeight="1">
      <c r="A45" s="385"/>
      <c r="B45" s="429"/>
      <c r="C45" s="438"/>
      <c r="D45" s="437" t="s">
        <v>332</v>
      </c>
      <c r="E45" s="385"/>
    </row>
    <row r="46" spans="1:5" ht="13.5" customHeight="1">
      <c r="A46" s="385"/>
      <c r="B46" s="429"/>
      <c r="C46" s="433"/>
      <c r="D46" s="431"/>
      <c r="E46" s="385"/>
    </row>
    <row r="47" spans="1:5" ht="13.5" customHeight="1">
      <c r="A47" s="385"/>
      <c r="B47" s="429"/>
      <c r="C47" s="427"/>
      <c r="D47" s="432" t="s">
        <v>333</v>
      </c>
      <c r="E47" s="385"/>
    </row>
    <row r="48" spans="1:5" ht="13.5" customHeight="1">
      <c r="A48" s="385"/>
      <c r="B48" s="429"/>
      <c r="C48" s="430"/>
      <c r="D48" s="667" t="s">
        <v>332</v>
      </c>
      <c r="E48" s="385"/>
    </row>
    <row r="49" spans="1:5" ht="13.5" customHeight="1">
      <c r="A49" s="385"/>
      <c r="B49" s="429"/>
      <c r="C49" s="430"/>
      <c r="D49" s="431"/>
      <c r="E49" s="385"/>
    </row>
    <row r="50" spans="1:5" ht="13.5" customHeight="1">
      <c r="A50" s="385"/>
      <c r="B50" s="429"/>
      <c r="C50" s="428"/>
      <c r="D50" s="432" t="s">
        <v>334</v>
      </c>
      <c r="E50" s="385"/>
    </row>
    <row r="51" spans="1:5" ht="13.5" customHeight="1">
      <c r="A51" s="385"/>
      <c r="B51" s="429"/>
      <c r="C51" s="430"/>
      <c r="D51" s="667" t="s">
        <v>432</v>
      </c>
      <c r="E51" s="385"/>
    </row>
    <row r="52" spans="1:5" ht="25.5" customHeight="1">
      <c r="A52" s="385"/>
      <c r="B52" s="434"/>
      <c r="C52" s="435"/>
      <c r="D52" s="436"/>
      <c r="E52" s="385"/>
    </row>
    <row r="53" spans="1:5">
      <c r="A53" s="385"/>
      <c r="B53" s="386"/>
      <c r="C53" s="388"/>
      <c r="D53" s="387"/>
      <c r="E53" s="385"/>
    </row>
    <row r="54" spans="1:5" ht="94.5" customHeight="1">
      <c r="A54" s="385"/>
      <c r="B54" s="386"/>
      <c r="C54" s="388"/>
      <c r="D54" s="387"/>
      <c r="E54" s="385"/>
    </row>
    <row r="65" ht="8.25" customHeight="1"/>
    <row r="67" ht="9" customHeight="1"/>
    <row r="68" ht="8.25" customHeight="1"/>
    <row r="69" ht="9.75" customHeight="1"/>
    <row r="71" ht="4.5" customHeight="1"/>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5" r:id="rId4"/>
    <hyperlink ref="D51" r:id="rId5"/>
    <hyperlink ref="D48" r:id="rId6"/>
  </hyperlinks>
  <printOptions horizontalCentered="1"/>
  <pageMargins left="0.15748031496062992" right="0.15748031496062992" top="0.19685039370078741" bottom="0.19685039370078741" header="0" footer="0"/>
  <pageSetup paperSize="9" orientation="portrait" r:id="rId7"/>
  <headerFooter alignWithMargins="0"/>
</worksheet>
</file>

<file path=xl/worksheets/sheet3.xml><?xml version="1.0" encoding="utf-8"?>
<worksheet xmlns="http://schemas.openxmlformats.org/spreadsheetml/2006/main" xmlns:r="http://schemas.openxmlformats.org/officeDocument/2006/relationships">
  <sheetPr codeName="Folha21" enableFormatConditionsCalculation="0">
    <tabColor theme="9"/>
  </sheetPr>
  <dimension ref="A1:P50"/>
  <sheetViews>
    <sheetView showRuler="0" zoomScaleNormal="100" workbookViewId="0"/>
  </sheetViews>
  <sheetFormatPr defaultRowHeight="12.75"/>
  <cols>
    <col min="1" max="1" width="1" style="39" customWidth="1"/>
    <col min="2" max="2" width="2.5703125" style="39" customWidth="1"/>
    <col min="3" max="3" width="3" style="39" customWidth="1"/>
    <col min="4" max="4" width="6" style="39" customWidth="1"/>
    <col min="5" max="5" width="10.7109375" style="39" customWidth="1"/>
    <col min="6" max="6" width="0.5703125" style="39" customWidth="1"/>
    <col min="7" max="7" width="13" style="39" customWidth="1"/>
    <col min="8" max="8" width="5.5703125" style="39" customWidth="1"/>
    <col min="9" max="9" width="2.5703125" style="39" customWidth="1"/>
    <col min="10" max="10" width="20.7109375" style="39" customWidth="1"/>
    <col min="11" max="11" width="11.7109375" style="39" customWidth="1"/>
    <col min="12" max="12" width="18.5703125" style="39" customWidth="1"/>
    <col min="13" max="13" width="2.7109375" style="39" customWidth="1"/>
    <col min="14" max="14" width="2.42578125" style="39" customWidth="1"/>
    <col min="15" max="15" width="1" style="39" customWidth="1"/>
    <col min="16" max="16384" width="9.140625" style="39"/>
  </cols>
  <sheetData>
    <row r="1" spans="1:15" ht="13.5" customHeight="1">
      <c r="A1" s="36"/>
      <c r="B1" s="1485" t="s">
        <v>321</v>
      </c>
      <c r="C1" s="1486"/>
      <c r="D1" s="1486"/>
      <c r="E1" s="1486"/>
      <c r="F1" s="37"/>
      <c r="G1" s="37"/>
      <c r="H1" s="37"/>
      <c r="I1" s="37"/>
      <c r="J1" s="37"/>
      <c r="K1" s="37"/>
      <c r="L1" s="37"/>
      <c r="M1" s="379"/>
      <c r="N1" s="379"/>
      <c r="O1" s="38"/>
    </row>
    <row r="2" spans="1:15" ht="8.25" customHeight="1">
      <c r="A2" s="36"/>
      <c r="B2" s="384"/>
      <c r="C2" s="380"/>
      <c r="D2" s="380"/>
      <c r="E2" s="380"/>
      <c r="F2" s="380"/>
      <c r="G2" s="380"/>
      <c r="H2" s="381"/>
      <c r="I2" s="381"/>
      <c r="J2" s="381"/>
      <c r="K2" s="381"/>
      <c r="L2" s="381"/>
      <c r="M2" s="381"/>
      <c r="N2" s="382"/>
      <c r="O2" s="40"/>
    </row>
    <row r="3" spans="1:15" s="44" customFormat="1" ht="11.25" customHeight="1">
      <c r="A3" s="41"/>
      <c r="B3" s="42"/>
      <c r="C3" s="1487" t="s">
        <v>54</v>
      </c>
      <c r="D3" s="1487"/>
      <c r="E3" s="1487"/>
      <c r="F3" s="1487"/>
      <c r="G3" s="1487"/>
      <c r="H3" s="1487"/>
      <c r="I3" s="1487"/>
      <c r="J3" s="1487"/>
      <c r="K3" s="1487"/>
      <c r="L3" s="1487"/>
      <c r="M3" s="1487"/>
      <c r="N3" s="383"/>
      <c r="O3" s="43"/>
    </row>
    <row r="4" spans="1:15" s="44" customFormat="1" ht="11.25">
      <c r="A4" s="41"/>
      <c r="B4" s="42"/>
      <c r="C4" s="1487"/>
      <c r="D4" s="1487"/>
      <c r="E4" s="1487"/>
      <c r="F4" s="1487"/>
      <c r="G4" s="1487"/>
      <c r="H4" s="1487"/>
      <c r="I4" s="1487"/>
      <c r="J4" s="1487"/>
      <c r="K4" s="1487"/>
      <c r="L4" s="1487"/>
      <c r="M4" s="1487"/>
      <c r="N4" s="383"/>
      <c r="O4" s="43"/>
    </row>
    <row r="5" spans="1:15" s="44" customFormat="1" ht="3" customHeight="1">
      <c r="A5" s="41"/>
      <c r="B5" s="42"/>
      <c r="C5" s="45"/>
      <c r="D5" s="45"/>
      <c r="E5" s="45"/>
      <c r="F5" s="45"/>
      <c r="G5" s="45"/>
      <c r="H5" s="45"/>
      <c r="I5" s="45"/>
      <c r="J5" s="42"/>
      <c r="K5" s="42"/>
      <c r="L5" s="42"/>
      <c r="M5" s="46"/>
      <c r="N5" s="383"/>
      <c r="O5" s="43"/>
    </row>
    <row r="6" spans="1:15" s="44" customFormat="1" ht="18" customHeight="1">
      <c r="A6" s="41"/>
      <c r="B6" s="42"/>
      <c r="C6" s="47"/>
      <c r="D6" s="1488" t="s">
        <v>394</v>
      </c>
      <c r="E6" s="1488"/>
      <c r="F6" s="1488"/>
      <c r="G6" s="1488"/>
      <c r="H6" s="1488"/>
      <c r="I6" s="1488"/>
      <c r="J6" s="1488"/>
      <c r="K6" s="1488"/>
      <c r="L6" s="1488"/>
      <c r="M6" s="1488"/>
      <c r="N6" s="383"/>
      <c r="O6" s="43"/>
    </row>
    <row r="7" spans="1:15" s="44" customFormat="1" ht="3" customHeight="1">
      <c r="A7" s="41"/>
      <c r="B7" s="42"/>
      <c r="C7" s="45"/>
      <c r="D7" s="45"/>
      <c r="E7" s="45"/>
      <c r="F7" s="45"/>
      <c r="G7" s="45"/>
      <c r="H7" s="45"/>
      <c r="I7" s="45"/>
      <c r="J7" s="42"/>
      <c r="K7" s="42"/>
      <c r="L7" s="42"/>
      <c r="M7" s="46"/>
      <c r="N7" s="383"/>
      <c r="O7" s="43"/>
    </row>
    <row r="8" spans="1:15" s="44" customFormat="1" ht="92.25" customHeight="1">
      <c r="A8" s="41"/>
      <c r="B8" s="42"/>
      <c r="C8" s="45"/>
      <c r="D8" s="1490" t="s">
        <v>395</v>
      </c>
      <c r="E8" s="1488"/>
      <c r="F8" s="1488"/>
      <c r="G8" s="1488"/>
      <c r="H8" s="1488"/>
      <c r="I8" s="1488"/>
      <c r="J8" s="1488"/>
      <c r="K8" s="1488"/>
      <c r="L8" s="1488"/>
      <c r="M8" s="1488"/>
      <c r="N8" s="383"/>
      <c r="O8" s="43"/>
    </row>
    <row r="9" spans="1:15" s="44" customFormat="1" ht="3" customHeight="1">
      <c r="A9" s="41"/>
      <c r="B9" s="42"/>
      <c r="C9" s="45"/>
      <c r="D9" s="45"/>
      <c r="E9" s="45"/>
      <c r="F9" s="45"/>
      <c r="G9" s="45"/>
      <c r="H9" s="45"/>
      <c r="I9" s="45"/>
      <c r="J9" s="42"/>
      <c r="K9" s="42"/>
      <c r="L9" s="42"/>
      <c r="M9" s="46"/>
      <c r="N9" s="383"/>
      <c r="O9" s="43"/>
    </row>
    <row r="10" spans="1:15" s="44" customFormat="1" ht="67.5" customHeight="1">
      <c r="A10" s="41"/>
      <c r="B10" s="42"/>
      <c r="C10" s="45"/>
      <c r="D10" s="1489" t="s">
        <v>396</v>
      </c>
      <c r="E10" s="1489"/>
      <c r="F10" s="1489"/>
      <c r="G10" s="1489"/>
      <c r="H10" s="1489"/>
      <c r="I10" s="1489"/>
      <c r="J10" s="1489"/>
      <c r="K10" s="1489"/>
      <c r="L10" s="1489"/>
      <c r="M10" s="1489"/>
      <c r="N10" s="383"/>
      <c r="O10" s="43"/>
    </row>
    <row r="11" spans="1:15" s="44" customFormat="1" ht="3" customHeight="1">
      <c r="A11" s="41"/>
      <c r="B11" s="42"/>
      <c r="C11" s="45"/>
      <c r="D11" s="257"/>
      <c r="E11" s="257"/>
      <c r="F11" s="257"/>
      <c r="G11" s="257"/>
      <c r="H11" s="257"/>
      <c r="I11" s="257"/>
      <c r="J11" s="257"/>
      <c r="K11" s="257"/>
      <c r="L11" s="257"/>
      <c r="M11" s="257"/>
      <c r="N11" s="383"/>
      <c r="O11" s="43"/>
    </row>
    <row r="12" spans="1:15" s="44" customFormat="1" ht="53.25" customHeight="1">
      <c r="A12" s="41"/>
      <c r="B12" s="42"/>
      <c r="C12" s="45"/>
      <c r="D12" s="1488" t="s">
        <v>397</v>
      </c>
      <c r="E12" s="1488"/>
      <c r="F12" s="1488"/>
      <c r="G12" s="1488"/>
      <c r="H12" s="1488"/>
      <c r="I12" s="1488"/>
      <c r="J12" s="1488"/>
      <c r="K12" s="1488"/>
      <c r="L12" s="1488"/>
      <c r="M12" s="1488"/>
      <c r="N12" s="383"/>
      <c r="O12" s="43"/>
    </row>
    <row r="13" spans="1:15" s="44" customFormat="1" ht="3" customHeight="1">
      <c r="A13" s="41"/>
      <c r="B13" s="42"/>
      <c r="C13" s="45"/>
      <c r="D13" s="257"/>
      <c r="E13" s="257"/>
      <c r="F13" s="257"/>
      <c r="G13" s="257"/>
      <c r="H13" s="257"/>
      <c r="I13" s="257"/>
      <c r="J13" s="257"/>
      <c r="K13" s="257"/>
      <c r="L13" s="257"/>
      <c r="M13" s="257"/>
      <c r="N13" s="383"/>
      <c r="O13" s="43"/>
    </row>
    <row r="14" spans="1:15" s="44" customFormat="1" ht="23.25" customHeight="1">
      <c r="A14" s="41"/>
      <c r="B14" s="42"/>
      <c r="C14" s="45"/>
      <c r="D14" s="1488" t="s">
        <v>398</v>
      </c>
      <c r="E14" s="1488"/>
      <c r="F14" s="1488"/>
      <c r="G14" s="1488"/>
      <c r="H14" s="1488"/>
      <c r="I14" s="1488"/>
      <c r="J14" s="1488"/>
      <c r="K14" s="1488"/>
      <c r="L14" s="1488"/>
      <c r="M14" s="1488"/>
      <c r="N14" s="383"/>
      <c r="O14" s="43"/>
    </row>
    <row r="15" spans="1:15" s="44" customFormat="1" ht="3" customHeight="1">
      <c r="A15" s="41"/>
      <c r="B15" s="42"/>
      <c r="C15" s="45"/>
      <c r="D15" s="257"/>
      <c r="E15" s="257"/>
      <c r="F15" s="257"/>
      <c r="G15" s="257"/>
      <c r="H15" s="257"/>
      <c r="I15" s="257"/>
      <c r="J15" s="257"/>
      <c r="K15" s="257"/>
      <c r="L15" s="257"/>
      <c r="M15" s="257"/>
      <c r="N15" s="383"/>
      <c r="O15" s="43"/>
    </row>
    <row r="16" spans="1:15" s="44" customFormat="1" ht="23.25" customHeight="1">
      <c r="A16" s="41"/>
      <c r="B16" s="42"/>
      <c r="C16" s="45"/>
      <c r="D16" s="1488" t="s">
        <v>399</v>
      </c>
      <c r="E16" s="1488"/>
      <c r="F16" s="1488"/>
      <c r="G16" s="1488"/>
      <c r="H16" s="1488"/>
      <c r="I16" s="1488"/>
      <c r="J16" s="1488"/>
      <c r="K16" s="1488"/>
      <c r="L16" s="1488"/>
      <c r="M16" s="1488"/>
      <c r="N16" s="383"/>
      <c r="O16" s="43"/>
    </row>
    <row r="17" spans="1:15" s="44" customFormat="1" ht="3" customHeight="1">
      <c r="A17" s="41"/>
      <c r="B17" s="42"/>
      <c r="C17" s="45"/>
      <c r="D17" s="257"/>
      <c r="E17" s="257"/>
      <c r="F17" s="257"/>
      <c r="G17" s="257"/>
      <c r="H17" s="257"/>
      <c r="I17" s="257"/>
      <c r="J17" s="257"/>
      <c r="K17" s="257"/>
      <c r="L17" s="257"/>
      <c r="M17" s="257"/>
      <c r="N17" s="383"/>
      <c r="O17" s="43"/>
    </row>
    <row r="18" spans="1:15" s="44" customFormat="1" ht="23.25" customHeight="1">
      <c r="A18" s="41"/>
      <c r="B18" s="42"/>
      <c r="C18" s="45"/>
      <c r="D18" s="1490" t="s">
        <v>400</v>
      </c>
      <c r="E18" s="1488"/>
      <c r="F18" s="1488"/>
      <c r="G18" s="1488"/>
      <c r="H18" s="1488"/>
      <c r="I18" s="1488"/>
      <c r="J18" s="1488"/>
      <c r="K18" s="1488"/>
      <c r="L18" s="1488"/>
      <c r="M18" s="1488"/>
      <c r="N18" s="383"/>
      <c r="O18" s="43"/>
    </row>
    <row r="19" spans="1:15" s="44" customFormat="1" ht="3" customHeight="1">
      <c r="A19" s="41"/>
      <c r="B19" s="42"/>
      <c r="C19" s="45"/>
      <c r="D19" s="257"/>
      <c r="E19" s="257"/>
      <c r="F19" s="257"/>
      <c r="G19" s="257"/>
      <c r="H19" s="257"/>
      <c r="I19" s="257"/>
      <c r="J19" s="257"/>
      <c r="K19" s="257"/>
      <c r="L19" s="257"/>
      <c r="M19" s="257"/>
      <c r="N19" s="383"/>
      <c r="O19" s="43"/>
    </row>
    <row r="20" spans="1:15" s="44" customFormat="1" ht="14.25" customHeight="1">
      <c r="A20" s="41"/>
      <c r="B20" s="42"/>
      <c r="C20" s="45"/>
      <c r="D20" s="1488" t="s">
        <v>401</v>
      </c>
      <c r="E20" s="1488"/>
      <c r="F20" s="1488"/>
      <c r="G20" s="1488"/>
      <c r="H20" s="1488"/>
      <c r="I20" s="1488"/>
      <c r="J20" s="1488"/>
      <c r="K20" s="1488"/>
      <c r="L20" s="1488"/>
      <c r="M20" s="1488"/>
      <c r="N20" s="383"/>
      <c r="O20" s="43"/>
    </row>
    <row r="21" spans="1:15" s="44" customFormat="1" ht="3" customHeight="1">
      <c r="A21" s="41"/>
      <c r="B21" s="42"/>
      <c r="C21" s="45"/>
      <c r="D21" s="257"/>
      <c r="E21" s="257"/>
      <c r="F21" s="257"/>
      <c r="G21" s="257"/>
      <c r="H21" s="257"/>
      <c r="I21" s="257"/>
      <c r="J21" s="257"/>
      <c r="K21" s="257"/>
      <c r="L21" s="257"/>
      <c r="M21" s="257"/>
      <c r="N21" s="383"/>
      <c r="O21" s="43"/>
    </row>
    <row r="22" spans="1:15" s="44" customFormat="1" ht="32.25" customHeight="1">
      <c r="A22" s="41"/>
      <c r="B22" s="42"/>
      <c r="C22" s="45"/>
      <c r="D22" s="1488" t="s">
        <v>402</v>
      </c>
      <c r="E22" s="1488"/>
      <c r="F22" s="1488"/>
      <c r="G22" s="1488"/>
      <c r="H22" s="1488"/>
      <c r="I22" s="1488"/>
      <c r="J22" s="1488"/>
      <c r="K22" s="1488"/>
      <c r="L22" s="1488"/>
      <c r="M22" s="1488"/>
      <c r="N22" s="383"/>
      <c r="O22" s="43"/>
    </row>
    <row r="23" spans="1:15" s="44" customFormat="1" ht="3" customHeight="1">
      <c r="A23" s="41"/>
      <c r="B23" s="42"/>
      <c r="C23" s="45"/>
      <c r="D23" s="257"/>
      <c r="E23" s="257"/>
      <c r="F23" s="257"/>
      <c r="G23" s="257"/>
      <c r="H23" s="257"/>
      <c r="I23" s="257"/>
      <c r="J23" s="257"/>
      <c r="K23" s="257"/>
      <c r="L23" s="257"/>
      <c r="M23" s="257"/>
      <c r="N23" s="383"/>
      <c r="O23" s="43"/>
    </row>
    <row r="24" spans="1:15" s="44" customFormat="1" ht="81.75" customHeight="1">
      <c r="A24" s="41"/>
      <c r="B24" s="42"/>
      <c r="C24" s="45"/>
      <c r="D24" s="1488" t="s">
        <v>306</v>
      </c>
      <c r="E24" s="1488"/>
      <c r="F24" s="1488"/>
      <c r="G24" s="1488"/>
      <c r="H24" s="1488"/>
      <c r="I24" s="1488"/>
      <c r="J24" s="1488"/>
      <c r="K24" s="1488"/>
      <c r="L24" s="1488"/>
      <c r="M24" s="1488"/>
      <c r="N24" s="383"/>
      <c r="O24" s="43"/>
    </row>
    <row r="25" spans="1:15" s="44" customFormat="1" ht="3" customHeight="1">
      <c r="A25" s="41"/>
      <c r="B25" s="42"/>
      <c r="C25" s="45"/>
      <c r="D25" s="257"/>
      <c r="E25" s="257"/>
      <c r="F25" s="257"/>
      <c r="G25" s="257"/>
      <c r="H25" s="257"/>
      <c r="I25" s="257"/>
      <c r="J25" s="257"/>
      <c r="K25" s="257"/>
      <c r="L25" s="257"/>
      <c r="M25" s="257"/>
      <c r="N25" s="383"/>
      <c r="O25" s="43"/>
    </row>
    <row r="26" spans="1:15" s="44" customFormat="1" ht="105.75" customHeight="1">
      <c r="A26" s="41"/>
      <c r="B26" s="42"/>
      <c r="C26" s="45"/>
      <c r="D26" s="1493" t="s">
        <v>440</v>
      </c>
      <c r="E26" s="1493"/>
      <c r="F26" s="1493"/>
      <c r="G26" s="1493"/>
      <c r="H26" s="1493"/>
      <c r="I26" s="1493"/>
      <c r="J26" s="1493"/>
      <c r="K26" s="1493"/>
      <c r="L26" s="1493"/>
      <c r="M26" s="1493"/>
      <c r="N26" s="383"/>
      <c r="O26" s="43"/>
    </row>
    <row r="27" spans="1:15" s="44" customFormat="1" ht="3" customHeight="1">
      <c r="A27" s="41"/>
      <c r="B27" s="42"/>
      <c r="C27" s="45"/>
      <c r="D27" s="56"/>
      <c r="E27" s="56"/>
      <c r="F27" s="56"/>
      <c r="G27" s="56"/>
      <c r="H27" s="56"/>
      <c r="I27" s="56"/>
      <c r="J27" s="57"/>
      <c r="K27" s="57"/>
      <c r="L27" s="57"/>
      <c r="M27" s="58"/>
      <c r="N27" s="383"/>
      <c r="O27" s="43"/>
    </row>
    <row r="28" spans="1:15" s="44" customFormat="1" ht="57" customHeight="1">
      <c r="A28" s="41"/>
      <c r="B28" s="42"/>
      <c r="C28" s="47"/>
      <c r="D28" s="1488" t="s">
        <v>53</v>
      </c>
      <c r="E28" s="1494"/>
      <c r="F28" s="1494"/>
      <c r="G28" s="1494"/>
      <c r="H28" s="1494"/>
      <c r="I28" s="1494"/>
      <c r="J28" s="1494"/>
      <c r="K28" s="1494"/>
      <c r="L28" s="1494"/>
      <c r="M28" s="1494"/>
      <c r="N28" s="383"/>
      <c r="O28" s="43"/>
    </row>
    <row r="29" spans="1:15" s="44" customFormat="1" ht="3" customHeight="1">
      <c r="A29" s="41"/>
      <c r="B29" s="42"/>
      <c r="C29" s="47"/>
      <c r="D29" s="258"/>
      <c r="E29" s="258"/>
      <c r="F29" s="258"/>
      <c r="G29" s="258"/>
      <c r="H29" s="258"/>
      <c r="I29" s="258"/>
      <c r="J29" s="258"/>
      <c r="K29" s="258"/>
      <c r="L29" s="258"/>
      <c r="M29" s="258"/>
      <c r="N29" s="383"/>
      <c r="O29" s="43"/>
    </row>
    <row r="30" spans="1:15" s="44" customFormat="1" ht="34.5" customHeight="1">
      <c r="A30" s="41"/>
      <c r="B30" s="42"/>
      <c r="C30" s="47"/>
      <c r="D30" s="1488" t="s">
        <v>52</v>
      </c>
      <c r="E30" s="1494"/>
      <c r="F30" s="1494"/>
      <c r="G30" s="1494"/>
      <c r="H30" s="1494"/>
      <c r="I30" s="1494"/>
      <c r="J30" s="1494"/>
      <c r="K30" s="1494"/>
      <c r="L30" s="1494"/>
      <c r="M30" s="1494"/>
      <c r="N30" s="383"/>
      <c r="O30" s="43"/>
    </row>
    <row r="31" spans="1:15" s="44" customFormat="1" ht="30.75" customHeight="1">
      <c r="A31" s="41"/>
      <c r="B31" s="42"/>
      <c r="C31" s="49"/>
      <c r="D31" s="92"/>
      <c r="E31" s="92"/>
      <c r="F31" s="92"/>
      <c r="G31" s="92"/>
      <c r="H31" s="92"/>
      <c r="I31" s="92"/>
      <c r="J31" s="92"/>
      <c r="K31" s="92"/>
      <c r="L31" s="92"/>
      <c r="M31" s="92"/>
      <c r="N31" s="383"/>
      <c r="O31" s="43"/>
    </row>
    <row r="32" spans="1:15" s="44" customFormat="1" ht="13.5" customHeight="1">
      <c r="A32" s="41"/>
      <c r="B32" s="42"/>
      <c r="C32" s="49"/>
      <c r="D32" s="371"/>
      <c r="E32" s="371"/>
      <c r="F32" s="371"/>
      <c r="G32" s="372"/>
      <c r="H32" s="373" t="s">
        <v>17</v>
      </c>
      <c r="I32" s="370"/>
      <c r="J32" s="52"/>
      <c r="K32" s="372"/>
      <c r="L32" s="373" t="s">
        <v>24</v>
      </c>
      <c r="M32" s="370"/>
      <c r="N32" s="383"/>
      <c r="O32" s="43"/>
    </row>
    <row r="33" spans="1:16" s="44" customFormat="1" ht="6" customHeight="1">
      <c r="A33" s="41"/>
      <c r="B33" s="42"/>
      <c r="C33" s="49"/>
      <c r="D33" s="374"/>
      <c r="E33" s="50"/>
      <c r="F33" s="50"/>
      <c r="G33" s="52"/>
      <c r="H33" s="51"/>
      <c r="I33" s="52"/>
      <c r="J33" s="52"/>
      <c r="K33" s="376"/>
      <c r="L33" s="377"/>
      <c r="M33" s="52"/>
      <c r="N33" s="383"/>
      <c r="O33" s="43"/>
    </row>
    <row r="34" spans="1:16" s="44" customFormat="1" ht="11.25">
      <c r="A34" s="41"/>
      <c r="B34" s="42"/>
      <c r="C34" s="48"/>
      <c r="D34" s="375" t="s">
        <v>44</v>
      </c>
      <c r="E34" s="50" t="s">
        <v>36</v>
      </c>
      <c r="F34" s="50"/>
      <c r="G34" s="50"/>
      <c r="H34" s="51"/>
      <c r="I34" s="50"/>
      <c r="J34" s="52"/>
      <c r="K34" s="378"/>
      <c r="L34" s="52"/>
      <c r="M34" s="52"/>
      <c r="N34" s="383"/>
      <c r="O34" s="43"/>
    </row>
    <row r="35" spans="1:16" s="44" customFormat="1" ht="11.25" customHeight="1">
      <c r="A35" s="41"/>
      <c r="B35" s="42"/>
      <c r="C35" s="49"/>
      <c r="D35" s="375" t="s">
        <v>3</v>
      </c>
      <c r="E35" s="50" t="s">
        <v>37</v>
      </c>
      <c r="F35" s="50"/>
      <c r="G35" s="52"/>
      <c r="H35" s="51"/>
      <c r="I35" s="52"/>
      <c r="J35" s="52"/>
      <c r="K35" s="378"/>
      <c r="L35" s="981">
        <f>+capa!D55</f>
        <v>42152</v>
      </c>
      <c r="M35" s="1125"/>
      <c r="N35" s="383"/>
      <c r="O35" s="43"/>
    </row>
    <row r="36" spans="1:16" s="44" customFormat="1" ht="11.25">
      <c r="A36" s="41"/>
      <c r="B36" s="42"/>
      <c r="C36" s="49"/>
      <c r="D36" s="375" t="s">
        <v>40</v>
      </c>
      <c r="E36" s="50" t="s">
        <v>39</v>
      </c>
      <c r="F36" s="50"/>
      <c r="G36" s="52"/>
      <c r="H36" s="51"/>
      <c r="I36" s="52"/>
      <c r="J36" s="52"/>
      <c r="K36" s="1076"/>
      <c r="L36" s="1077"/>
      <c r="M36" s="1077"/>
      <c r="N36" s="383"/>
      <c r="O36" s="43"/>
    </row>
    <row r="37" spans="1:16" s="44" customFormat="1" ht="12.75" customHeight="1">
      <c r="A37" s="41"/>
      <c r="B37" s="42"/>
      <c r="C37" s="48"/>
      <c r="D37" s="375" t="s">
        <v>41</v>
      </c>
      <c r="E37" s="50" t="s">
        <v>20</v>
      </c>
      <c r="F37" s="50"/>
      <c r="G37" s="50"/>
      <c r="H37" s="51"/>
      <c r="I37" s="50"/>
      <c r="J37" s="52"/>
      <c r="K37" s="1495"/>
      <c r="L37" s="1496"/>
      <c r="M37" s="1496"/>
      <c r="N37" s="383"/>
      <c r="O37" s="43"/>
    </row>
    <row r="38" spans="1:16" s="44" customFormat="1" ht="11.25">
      <c r="A38" s="41"/>
      <c r="B38" s="42"/>
      <c r="C38" s="48"/>
      <c r="D38" s="375" t="s">
        <v>15</v>
      </c>
      <c r="E38" s="50" t="s">
        <v>5</v>
      </c>
      <c r="F38" s="50"/>
      <c r="G38" s="50"/>
      <c r="H38" s="51"/>
      <c r="I38" s="50"/>
      <c r="J38" s="52"/>
      <c r="K38" s="1495"/>
      <c r="L38" s="1496"/>
      <c r="M38" s="1496"/>
      <c r="N38" s="383"/>
      <c r="O38" s="43"/>
    </row>
    <row r="39" spans="1:16" s="44" customFormat="1" ht="8.25" customHeight="1">
      <c r="A39" s="41"/>
      <c r="B39" s="42"/>
      <c r="C39" s="42"/>
      <c r="D39" s="42"/>
      <c r="E39" s="42"/>
      <c r="F39" s="42"/>
      <c r="G39" s="42"/>
      <c r="H39" s="42"/>
      <c r="I39" s="42"/>
      <c r="J39" s="42"/>
      <c r="K39" s="37"/>
      <c r="L39" s="42"/>
      <c r="M39" s="42"/>
      <c r="N39" s="383"/>
      <c r="O39" s="43"/>
    </row>
    <row r="40" spans="1:16" ht="13.5" customHeight="1">
      <c r="A40" s="36"/>
      <c r="B40" s="40"/>
      <c r="C40" s="38"/>
      <c r="D40" s="38"/>
      <c r="E40" s="29"/>
      <c r="F40" s="37"/>
      <c r="G40" s="37"/>
      <c r="H40" s="37"/>
      <c r="I40" s="37"/>
      <c r="J40" s="37"/>
      <c r="L40" s="1491">
        <v>42125</v>
      </c>
      <c r="M40" s="1492"/>
      <c r="N40" s="419">
        <v>3</v>
      </c>
      <c r="O40" s="206"/>
      <c r="P40" s="206"/>
    </row>
    <row r="43" spans="1:16">
      <c r="C43" s="885"/>
    </row>
    <row r="46" spans="1:16" ht="8.25" customHeight="1"/>
    <row r="48" spans="1:16" ht="9" customHeight="1">
      <c r="N48" s="44"/>
    </row>
    <row r="49" spans="13:14" ht="8.25" customHeight="1">
      <c r="M49" s="53"/>
      <c r="N49" s="53"/>
    </row>
    <row r="50" spans="13:14" ht="9.75" customHeight="1"/>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D22:M22"/>
    <mergeCell ref="D18:M18"/>
    <mergeCell ref="D28:M28"/>
    <mergeCell ref="D30:M30"/>
    <mergeCell ref="D24:M24"/>
    <mergeCell ref="K37:M38"/>
    <mergeCell ref="B1:E1"/>
    <mergeCell ref="C3:M4"/>
    <mergeCell ref="D20:M20"/>
    <mergeCell ref="D12:M12"/>
    <mergeCell ref="D10:M10"/>
    <mergeCell ref="D6:M6"/>
    <mergeCell ref="D16:M16"/>
    <mergeCell ref="D14:M14"/>
    <mergeCell ref="D8:M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sheetPr>
    <tabColor theme="5"/>
  </sheetPr>
  <dimension ref="A1:V74"/>
  <sheetViews>
    <sheetView showRuler="0" zoomScaleNormal="100" workbookViewId="0"/>
  </sheetViews>
  <sheetFormatPr defaultRowHeight="12.75"/>
  <cols>
    <col min="1" max="1" width="1" style="1131" customWidth="1"/>
    <col min="2" max="2" width="2.5703125" style="1131" customWidth="1"/>
    <col min="3" max="3" width="1" style="1131" customWidth="1"/>
    <col min="4" max="4" width="21.85546875" style="1131" customWidth="1"/>
    <col min="5" max="5" width="9.28515625" style="1131" customWidth="1"/>
    <col min="6" max="6" width="5.42578125" style="1131" customWidth="1"/>
    <col min="7" max="7" width="9.28515625" style="1131" customWidth="1"/>
    <col min="8" max="8" width="5.42578125" style="1131" customWidth="1"/>
    <col min="9" max="9" width="9.28515625" style="1131" customWidth="1"/>
    <col min="10" max="10" width="5.42578125" style="1131" customWidth="1"/>
    <col min="11" max="11" width="9.28515625" style="1131" customWidth="1"/>
    <col min="12" max="12" width="5.42578125" style="1131" customWidth="1"/>
    <col min="13" max="13" width="9.28515625" style="1131" customWidth="1"/>
    <col min="14" max="14" width="5.42578125" style="1131" customWidth="1"/>
    <col min="15" max="15" width="2.5703125" style="1131" customWidth="1"/>
    <col min="16" max="16" width="1" style="1131" customWidth="1"/>
    <col min="17" max="16384" width="9.140625" style="1131"/>
  </cols>
  <sheetData>
    <row r="1" spans="1:22" ht="13.5" customHeight="1">
      <c r="A1" s="1126"/>
      <c r="B1" s="1127"/>
      <c r="C1" s="1127"/>
      <c r="D1" s="1128"/>
      <c r="E1" s="1127"/>
      <c r="F1" s="1127"/>
      <c r="G1" s="1127"/>
      <c r="H1" s="1127"/>
      <c r="I1" s="1512" t="s">
        <v>419</v>
      </c>
      <c r="J1" s="1512"/>
      <c r="K1" s="1512"/>
      <c r="L1" s="1512"/>
      <c r="M1" s="1512"/>
      <c r="N1" s="1512"/>
      <c r="O1" s="1129"/>
      <c r="P1" s="1130"/>
      <c r="R1" s="1132"/>
      <c r="S1" s="1132"/>
      <c r="T1" s="1132"/>
      <c r="U1" s="1132"/>
      <c r="V1" s="1132"/>
    </row>
    <row r="2" spans="1:22" ht="6" customHeight="1">
      <c r="A2" s="1170"/>
      <c r="B2" s="1126"/>
      <c r="C2" s="1126"/>
      <c r="D2" s="1126"/>
      <c r="E2" s="1126"/>
      <c r="F2" s="1126"/>
      <c r="G2" s="1126"/>
      <c r="H2" s="1126"/>
      <c r="I2" s="1126"/>
      <c r="J2" s="1126"/>
      <c r="K2" s="1126"/>
      <c r="L2" s="1126"/>
      <c r="M2" s="1126"/>
      <c r="N2" s="1126"/>
      <c r="O2" s="1126"/>
      <c r="P2" s="1130"/>
      <c r="R2" s="1132"/>
      <c r="S2" s="1132"/>
      <c r="T2" s="1132"/>
      <c r="U2" s="1132"/>
      <c r="V2" s="1132"/>
    </row>
    <row r="3" spans="1:22" ht="13.5" customHeight="1" thickBot="1">
      <c r="A3" s="1170"/>
      <c r="B3" s="1126"/>
      <c r="C3" s="1192"/>
      <c r="D3" s="1126"/>
      <c r="E3" s="1126"/>
      <c r="F3" s="1126"/>
      <c r="G3" s="1136"/>
      <c r="H3" s="1126"/>
      <c r="I3" s="1126"/>
      <c r="J3" s="1126"/>
      <c r="K3" s="1126"/>
      <c r="L3" s="1126"/>
      <c r="M3" s="1508" t="s">
        <v>73</v>
      </c>
      <c r="N3" s="1508"/>
      <c r="O3" s="1126"/>
      <c r="P3" s="1130"/>
      <c r="R3" s="1132"/>
      <c r="S3" s="1132"/>
      <c r="T3" s="1132"/>
      <c r="U3" s="1132"/>
      <c r="V3" s="1132"/>
    </row>
    <row r="4" spans="1:22" s="1139" customFormat="1" ht="13.5" customHeight="1" thickBot="1">
      <c r="A4" s="1326"/>
      <c r="B4" s="1155"/>
      <c r="C4" s="1513" t="s">
        <v>182</v>
      </c>
      <c r="D4" s="1514"/>
      <c r="E4" s="1514"/>
      <c r="F4" s="1514"/>
      <c r="G4" s="1514"/>
      <c r="H4" s="1514"/>
      <c r="I4" s="1514"/>
      <c r="J4" s="1514"/>
      <c r="K4" s="1514"/>
      <c r="L4" s="1514"/>
      <c r="M4" s="1514"/>
      <c r="N4" s="1515"/>
      <c r="O4" s="1126"/>
      <c r="P4" s="1137"/>
      <c r="R4" s="1132"/>
      <c r="S4" s="1132"/>
      <c r="T4" s="1132"/>
      <c r="U4" s="1327"/>
      <c r="V4" s="1327"/>
    </row>
    <row r="5" spans="1:22" ht="3.75" customHeight="1">
      <c r="A5" s="1170"/>
      <c r="B5" s="1151"/>
      <c r="C5" s="1503" t="s">
        <v>160</v>
      </c>
      <c r="D5" s="1504"/>
      <c r="E5" s="1276"/>
      <c r="F5" s="1276"/>
      <c r="G5" s="1276"/>
      <c r="H5" s="1276"/>
      <c r="I5" s="1276"/>
      <c r="J5" s="1276"/>
      <c r="K5" s="1192"/>
      <c r="L5" s="1276"/>
      <c r="M5" s="1276"/>
      <c r="N5" s="1276"/>
      <c r="O5" s="1126"/>
      <c r="P5" s="1130"/>
      <c r="R5" s="1132"/>
      <c r="S5" s="1132"/>
      <c r="T5" s="1132"/>
      <c r="U5" s="1132"/>
      <c r="V5" s="1132"/>
    </row>
    <row r="6" spans="1:22" ht="13.5" customHeight="1">
      <c r="A6" s="1170"/>
      <c r="B6" s="1151"/>
      <c r="C6" s="1505"/>
      <c r="D6" s="1505"/>
      <c r="E6" s="1141" t="s">
        <v>34</v>
      </c>
      <c r="F6" s="1142" t="s">
        <v>34</v>
      </c>
      <c r="G6" s="1141" t="s">
        <v>34</v>
      </c>
      <c r="H6" s="1142" t="s">
        <v>571</v>
      </c>
      <c r="I6" s="1143"/>
      <c r="J6" s="1142" t="s">
        <v>34</v>
      </c>
      <c r="K6" s="1144" t="s">
        <v>34</v>
      </c>
      <c r="L6" s="1145" t="s">
        <v>34</v>
      </c>
      <c r="M6" s="1145" t="s">
        <v>572</v>
      </c>
      <c r="N6" s="1146"/>
      <c r="O6" s="1126"/>
      <c r="P6" s="1130"/>
      <c r="R6" s="1132"/>
      <c r="S6" s="1132"/>
      <c r="T6" s="1132"/>
      <c r="U6" s="1132"/>
      <c r="V6" s="1132"/>
    </row>
    <row r="7" spans="1:22">
      <c r="A7" s="1170"/>
      <c r="B7" s="1151"/>
      <c r="C7" s="1147"/>
      <c r="D7" s="1147"/>
      <c r="E7" s="1506" t="s">
        <v>610</v>
      </c>
      <c r="F7" s="1506"/>
      <c r="G7" s="1506" t="s">
        <v>611</v>
      </c>
      <c r="H7" s="1506"/>
      <c r="I7" s="1506" t="s">
        <v>612</v>
      </c>
      <c r="J7" s="1506"/>
      <c r="K7" s="1506" t="s">
        <v>613</v>
      </c>
      <c r="L7" s="1506"/>
      <c r="M7" s="1506" t="s">
        <v>610</v>
      </c>
      <c r="N7" s="1506"/>
      <c r="O7" s="1126"/>
      <c r="P7" s="1130"/>
      <c r="R7" s="1132"/>
      <c r="S7" s="1132"/>
      <c r="T7" s="1132"/>
      <c r="U7" s="1132"/>
      <c r="V7" s="1132"/>
    </row>
    <row r="8" spans="1:22" s="1150" customFormat="1" ht="19.5" customHeight="1">
      <c r="A8" s="1328"/>
      <c r="B8" s="1185"/>
      <c r="C8" s="1497" t="s">
        <v>2</v>
      </c>
      <c r="D8" s="1497"/>
      <c r="E8" s="1511">
        <v>10406.200000000001</v>
      </c>
      <c r="F8" s="1511"/>
      <c r="G8" s="1511">
        <v>10393.700000000001</v>
      </c>
      <c r="H8" s="1511"/>
      <c r="I8" s="1511">
        <v>10381.4</v>
      </c>
      <c r="J8" s="1511"/>
      <c r="K8" s="1511">
        <v>10367.799999999999</v>
      </c>
      <c r="L8" s="1511"/>
      <c r="M8" s="1511">
        <v>10354.700000000001</v>
      </c>
      <c r="N8" s="1511"/>
      <c r="O8" s="1126"/>
      <c r="P8" s="1148"/>
      <c r="R8" s="1132"/>
      <c r="S8" s="1132"/>
      <c r="T8" s="1132"/>
      <c r="U8" s="1132"/>
      <c r="V8" s="1132"/>
    </row>
    <row r="9" spans="1:22" ht="14.25" customHeight="1">
      <c r="A9" s="1170"/>
      <c r="B9" s="1126"/>
      <c r="C9" s="853" t="s">
        <v>72</v>
      </c>
      <c r="D9" s="1151"/>
      <c r="E9" s="1509">
        <v>4938.8</v>
      </c>
      <c r="F9" s="1509"/>
      <c r="G9" s="1509">
        <v>4929.8999999999996</v>
      </c>
      <c r="H9" s="1509"/>
      <c r="I9" s="1509">
        <v>4921</v>
      </c>
      <c r="J9" s="1509"/>
      <c r="K9" s="1509">
        <v>4910.7</v>
      </c>
      <c r="L9" s="1509"/>
      <c r="M9" s="1509">
        <v>4909.8999999999996</v>
      </c>
      <c r="N9" s="1509"/>
      <c r="O9" s="1152"/>
      <c r="P9" s="1130"/>
      <c r="R9" s="1132"/>
      <c r="S9" s="1132"/>
      <c r="T9" s="1132"/>
      <c r="U9" s="1132"/>
      <c r="V9" s="1132"/>
    </row>
    <row r="10" spans="1:22" ht="14.25" customHeight="1">
      <c r="A10" s="1170"/>
      <c r="B10" s="1126"/>
      <c r="C10" s="853" t="s">
        <v>71</v>
      </c>
      <c r="D10" s="1151"/>
      <c r="E10" s="1509">
        <v>5467.4</v>
      </c>
      <c r="F10" s="1509"/>
      <c r="G10" s="1509">
        <v>5463.9</v>
      </c>
      <c r="H10" s="1509"/>
      <c r="I10" s="1509">
        <v>5460.4</v>
      </c>
      <c r="J10" s="1509"/>
      <c r="K10" s="1509">
        <v>5457.2</v>
      </c>
      <c r="L10" s="1509"/>
      <c r="M10" s="1509">
        <v>5444.8</v>
      </c>
      <c r="N10" s="1509"/>
      <c r="O10" s="1152"/>
      <c r="P10" s="1130"/>
      <c r="R10" s="1132"/>
      <c r="S10" s="1132"/>
      <c r="T10" s="1132"/>
      <c r="U10" s="1132"/>
      <c r="V10" s="1132"/>
    </row>
    <row r="11" spans="1:22" ht="18.75" customHeight="1">
      <c r="A11" s="1170"/>
      <c r="B11" s="1126"/>
      <c r="C11" s="853" t="s">
        <v>181</v>
      </c>
      <c r="D11" s="1275"/>
      <c r="E11" s="1509">
        <v>1515.6</v>
      </c>
      <c r="F11" s="1509"/>
      <c r="G11" s="1509">
        <v>1507.4</v>
      </c>
      <c r="H11" s="1509"/>
      <c r="I11" s="1509">
        <v>1499.6</v>
      </c>
      <c r="J11" s="1509"/>
      <c r="K11" s="1509">
        <v>1492.9</v>
      </c>
      <c r="L11" s="1509"/>
      <c r="M11" s="1509">
        <v>1484</v>
      </c>
      <c r="N11" s="1509"/>
      <c r="O11" s="1152"/>
      <c r="P11" s="1130"/>
      <c r="R11" s="1132"/>
      <c r="S11" s="1132"/>
      <c r="T11" s="1132"/>
      <c r="U11" s="1132"/>
      <c r="V11" s="1132"/>
    </row>
    <row r="12" spans="1:22" ht="14.25" customHeight="1">
      <c r="A12" s="1170"/>
      <c r="B12" s="1126"/>
      <c r="C12" s="853" t="s">
        <v>161</v>
      </c>
      <c r="D12" s="1151"/>
      <c r="E12" s="1509">
        <v>1104.9000000000001</v>
      </c>
      <c r="F12" s="1509"/>
      <c r="G12" s="1509">
        <v>1103.5</v>
      </c>
      <c r="H12" s="1509"/>
      <c r="I12" s="1509">
        <v>1101</v>
      </c>
      <c r="J12" s="1509"/>
      <c r="K12" s="1509">
        <v>1098.0999999999999</v>
      </c>
      <c r="L12" s="1509"/>
      <c r="M12" s="1509">
        <v>1103.3</v>
      </c>
      <c r="N12" s="1509"/>
      <c r="O12" s="1152"/>
      <c r="P12" s="1130"/>
      <c r="R12" s="1132"/>
      <c r="S12" s="1132"/>
      <c r="T12" s="1132"/>
      <c r="U12" s="1132"/>
      <c r="V12" s="1132"/>
    </row>
    <row r="13" spans="1:22" ht="14.25" customHeight="1">
      <c r="A13" s="1170"/>
      <c r="B13" s="1126"/>
      <c r="C13" s="853" t="s">
        <v>162</v>
      </c>
      <c r="D13" s="1151"/>
      <c r="E13" s="1509">
        <v>2860.5</v>
      </c>
      <c r="F13" s="1509"/>
      <c r="G13" s="1509">
        <v>2845.5</v>
      </c>
      <c r="H13" s="1509"/>
      <c r="I13" s="1509">
        <v>2829</v>
      </c>
      <c r="J13" s="1509"/>
      <c r="K13" s="1509">
        <v>2811.6</v>
      </c>
      <c r="L13" s="1509"/>
      <c r="M13" s="1509">
        <v>2805.3</v>
      </c>
      <c r="N13" s="1509"/>
      <c r="O13" s="1152"/>
      <c r="P13" s="1130"/>
      <c r="R13" s="1132"/>
      <c r="S13" s="1132"/>
      <c r="T13" s="1132"/>
      <c r="U13" s="1132"/>
      <c r="V13" s="1132"/>
    </row>
    <row r="14" spans="1:22" ht="14.25" customHeight="1">
      <c r="A14" s="1170"/>
      <c r="B14" s="1126"/>
      <c r="C14" s="853" t="s">
        <v>163</v>
      </c>
      <c r="D14" s="1151"/>
      <c r="E14" s="1509">
        <v>4925.2</v>
      </c>
      <c r="F14" s="1509"/>
      <c r="G14" s="1509">
        <v>4937.3999999999996</v>
      </c>
      <c r="H14" s="1509"/>
      <c r="I14" s="1509">
        <v>4951.8</v>
      </c>
      <c r="J14" s="1509"/>
      <c r="K14" s="1509">
        <v>4965.2</v>
      </c>
      <c r="L14" s="1509"/>
      <c r="M14" s="1509">
        <v>4962.2</v>
      </c>
      <c r="N14" s="1509"/>
      <c r="O14" s="1152"/>
      <c r="P14" s="1130"/>
      <c r="R14" s="1132"/>
      <c r="S14" s="1132"/>
      <c r="T14" s="1132"/>
      <c r="U14" s="1132"/>
      <c r="V14" s="1132"/>
    </row>
    <row r="15" spans="1:22" s="1150" customFormat="1" ht="19.5" customHeight="1">
      <c r="A15" s="1328"/>
      <c r="B15" s="1185"/>
      <c r="C15" s="1497" t="s">
        <v>180</v>
      </c>
      <c r="D15" s="1497"/>
      <c r="E15" s="1511">
        <v>5215</v>
      </c>
      <c r="F15" s="1511"/>
      <c r="G15" s="1511">
        <v>5243.5</v>
      </c>
      <c r="H15" s="1511"/>
      <c r="I15" s="1511">
        <v>5254</v>
      </c>
      <c r="J15" s="1511"/>
      <c r="K15" s="1511">
        <v>5189.8</v>
      </c>
      <c r="L15" s="1511"/>
      <c r="M15" s="1511">
        <v>5190</v>
      </c>
      <c r="N15" s="1511"/>
      <c r="O15" s="1153"/>
      <c r="P15" s="1148"/>
      <c r="R15" s="1329"/>
    </row>
    <row r="16" spans="1:22" ht="14.25" customHeight="1">
      <c r="A16" s="1170"/>
      <c r="B16" s="1126"/>
      <c r="C16" s="853" t="s">
        <v>72</v>
      </c>
      <c r="D16" s="1151"/>
      <c r="E16" s="1509">
        <v>2676.4</v>
      </c>
      <c r="F16" s="1509"/>
      <c r="G16" s="1509">
        <v>2695.5</v>
      </c>
      <c r="H16" s="1509"/>
      <c r="I16" s="1509">
        <v>2691.8</v>
      </c>
      <c r="J16" s="1509"/>
      <c r="K16" s="1509">
        <v>2660.4</v>
      </c>
      <c r="L16" s="1509"/>
      <c r="M16" s="1509">
        <v>2647.9</v>
      </c>
      <c r="N16" s="1509"/>
      <c r="O16" s="1152"/>
      <c r="P16" s="1130"/>
    </row>
    <row r="17" spans="1:16" ht="14.25" customHeight="1">
      <c r="A17" s="1170"/>
      <c r="B17" s="1126"/>
      <c r="C17" s="853" t="s">
        <v>71</v>
      </c>
      <c r="D17" s="1151"/>
      <c r="E17" s="1509">
        <v>2538.6</v>
      </c>
      <c r="F17" s="1509"/>
      <c r="G17" s="1509">
        <v>2548</v>
      </c>
      <c r="H17" s="1509"/>
      <c r="I17" s="1509">
        <v>2562.1</v>
      </c>
      <c r="J17" s="1509"/>
      <c r="K17" s="1509">
        <v>2529.5</v>
      </c>
      <c r="L17" s="1509"/>
      <c r="M17" s="1509">
        <v>2542.1</v>
      </c>
      <c r="N17" s="1509"/>
      <c r="O17" s="1152"/>
      <c r="P17" s="1130"/>
    </row>
    <row r="18" spans="1:16" ht="18.75" customHeight="1">
      <c r="A18" s="1170"/>
      <c r="B18" s="1126"/>
      <c r="C18" s="853" t="s">
        <v>161</v>
      </c>
      <c r="D18" s="1151"/>
      <c r="E18" s="1509">
        <v>377.9</v>
      </c>
      <c r="F18" s="1509"/>
      <c r="G18" s="1509">
        <v>363.4</v>
      </c>
      <c r="H18" s="1509"/>
      <c r="I18" s="1509">
        <v>401.1</v>
      </c>
      <c r="J18" s="1509"/>
      <c r="K18" s="1509">
        <v>369.5</v>
      </c>
      <c r="L18" s="1509"/>
      <c r="M18" s="1509">
        <v>369</v>
      </c>
      <c r="N18" s="1509"/>
      <c r="O18" s="1152"/>
      <c r="P18" s="1130"/>
    </row>
    <row r="19" spans="1:16" ht="14.25" customHeight="1">
      <c r="A19" s="1170"/>
      <c r="B19" s="1126"/>
      <c r="C19" s="853" t="s">
        <v>162</v>
      </c>
      <c r="D19" s="1151"/>
      <c r="E19" s="1509">
        <v>2589.4</v>
      </c>
      <c r="F19" s="1509"/>
      <c r="G19" s="1509">
        <v>2591</v>
      </c>
      <c r="H19" s="1509"/>
      <c r="I19" s="1509">
        <v>2559.4</v>
      </c>
      <c r="J19" s="1509"/>
      <c r="K19" s="1509">
        <v>2551.6999999999998</v>
      </c>
      <c r="L19" s="1509"/>
      <c r="M19" s="1509">
        <v>2547</v>
      </c>
      <c r="N19" s="1509"/>
      <c r="O19" s="1152"/>
      <c r="P19" s="1130"/>
    </row>
    <row r="20" spans="1:16" ht="14.25" customHeight="1">
      <c r="A20" s="1170"/>
      <c r="B20" s="1126"/>
      <c r="C20" s="853" t="s">
        <v>163</v>
      </c>
      <c r="D20" s="1151"/>
      <c r="E20" s="1509">
        <v>2247.6</v>
      </c>
      <c r="F20" s="1509"/>
      <c r="G20" s="1509">
        <v>2289</v>
      </c>
      <c r="H20" s="1509"/>
      <c r="I20" s="1509">
        <v>2293.5</v>
      </c>
      <c r="J20" s="1509"/>
      <c r="K20" s="1509">
        <v>2268.6999999999998</v>
      </c>
      <c r="L20" s="1509"/>
      <c r="M20" s="1509">
        <v>2274.1</v>
      </c>
      <c r="N20" s="1509"/>
      <c r="O20" s="1152"/>
      <c r="P20" s="1130"/>
    </row>
    <row r="21" spans="1:16" s="1271" customFormat="1" ht="19.5" customHeight="1">
      <c r="A21" s="1330"/>
      <c r="B21" s="1331"/>
      <c r="C21" s="1497" t="s">
        <v>514</v>
      </c>
      <c r="D21" s="1497"/>
      <c r="E21" s="1510">
        <v>58.7</v>
      </c>
      <c r="F21" s="1510"/>
      <c r="G21" s="1510">
        <v>59</v>
      </c>
      <c r="H21" s="1510"/>
      <c r="I21" s="1510">
        <v>59.2</v>
      </c>
      <c r="J21" s="1510"/>
      <c r="K21" s="1510">
        <v>58.5</v>
      </c>
      <c r="L21" s="1510"/>
      <c r="M21" s="1510">
        <v>58.5</v>
      </c>
      <c r="N21" s="1510"/>
      <c r="O21" s="1273"/>
      <c r="P21" s="1272"/>
    </row>
    <row r="22" spans="1:16" ht="14.25" customHeight="1">
      <c r="A22" s="1170"/>
      <c r="B22" s="1126"/>
      <c r="C22" s="853" t="s">
        <v>72</v>
      </c>
      <c r="D22" s="1151"/>
      <c r="E22" s="1509">
        <v>64.3</v>
      </c>
      <c r="F22" s="1509"/>
      <c r="G22" s="1509">
        <v>64.8</v>
      </c>
      <c r="H22" s="1509"/>
      <c r="I22" s="1509">
        <v>64.8</v>
      </c>
      <c r="J22" s="1509"/>
      <c r="K22" s="1509">
        <v>64.2</v>
      </c>
      <c r="L22" s="1509"/>
      <c r="M22" s="1509">
        <v>63.8</v>
      </c>
      <c r="N22" s="1509"/>
      <c r="O22" s="1152"/>
      <c r="P22" s="1130"/>
    </row>
    <row r="23" spans="1:16" ht="14.25" customHeight="1">
      <c r="A23" s="1170"/>
      <c r="B23" s="1126"/>
      <c r="C23" s="853" t="s">
        <v>71</v>
      </c>
      <c r="D23" s="1151"/>
      <c r="E23" s="1509">
        <v>53.7</v>
      </c>
      <c r="F23" s="1509"/>
      <c r="G23" s="1509">
        <v>53.9</v>
      </c>
      <c r="H23" s="1509"/>
      <c r="I23" s="1509">
        <v>54.2</v>
      </c>
      <c r="J23" s="1509"/>
      <c r="K23" s="1509">
        <v>53.5</v>
      </c>
      <c r="L23" s="1509"/>
      <c r="M23" s="1509">
        <v>53.8</v>
      </c>
      <c r="N23" s="1509"/>
      <c r="O23" s="1152"/>
      <c r="P23" s="1130"/>
    </row>
    <row r="24" spans="1:16" ht="18.75" customHeight="1">
      <c r="A24" s="1170"/>
      <c r="B24" s="1126"/>
      <c r="C24" s="853" t="s">
        <v>176</v>
      </c>
      <c r="D24" s="1151"/>
      <c r="E24" s="1509">
        <v>73</v>
      </c>
      <c r="F24" s="1509"/>
      <c r="G24" s="1509">
        <v>73.3</v>
      </c>
      <c r="H24" s="1509"/>
      <c r="I24" s="1509">
        <v>73.5</v>
      </c>
      <c r="J24" s="1509"/>
      <c r="K24" s="1509">
        <v>73.2</v>
      </c>
      <c r="L24" s="1509"/>
      <c r="M24" s="1509">
        <v>73.2</v>
      </c>
      <c r="N24" s="1509"/>
      <c r="O24" s="1152"/>
      <c r="P24" s="1130"/>
    </row>
    <row r="25" spans="1:16" ht="14.25" customHeight="1">
      <c r="A25" s="1170"/>
      <c r="B25" s="1126"/>
      <c r="C25" s="853" t="s">
        <v>161</v>
      </c>
      <c r="D25" s="1151"/>
      <c r="E25" s="1509">
        <v>34.200000000000003</v>
      </c>
      <c r="F25" s="1509"/>
      <c r="G25" s="1509">
        <v>32.9</v>
      </c>
      <c r="H25" s="1509"/>
      <c r="I25" s="1509">
        <v>36.4</v>
      </c>
      <c r="J25" s="1509"/>
      <c r="K25" s="1509">
        <v>33.6</v>
      </c>
      <c r="L25" s="1509"/>
      <c r="M25" s="1509">
        <v>33.4</v>
      </c>
      <c r="N25" s="1509"/>
      <c r="O25" s="1152"/>
      <c r="P25" s="1130"/>
    </row>
    <row r="26" spans="1:16" ht="14.25" customHeight="1">
      <c r="A26" s="1170"/>
      <c r="B26" s="1126"/>
      <c r="C26" s="853" t="s">
        <v>162</v>
      </c>
      <c r="D26" s="1126"/>
      <c r="E26" s="1507">
        <v>90.5</v>
      </c>
      <c r="F26" s="1507"/>
      <c r="G26" s="1507">
        <v>91.1</v>
      </c>
      <c r="H26" s="1507"/>
      <c r="I26" s="1507">
        <v>90.5</v>
      </c>
      <c r="J26" s="1507"/>
      <c r="K26" s="1507">
        <v>90.8</v>
      </c>
      <c r="L26" s="1507"/>
      <c r="M26" s="1507">
        <v>90.8</v>
      </c>
      <c r="N26" s="1507"/>
      <c r="O26" s="1152"/>
      <c r="P26" s="1130"/>
    </row>
    <row r="27" spans="1:16" ht="14.25" customHeight="1">
      <c r="A27" s="1170"/>
      <c r="B27" s="1126"/>
      <c r="C27" s="853" t="s">
        <v>163</v>
      </c>
      <c r="D27" s="1126"/>
      <c r="E27" s="1507">
        <v>45.6</v>
      </c>
      <c r="F27" s="1507"/>
      <c r="G27" s="1507">
        <v>46.4</v>
      </c>
      <c r="H27" s="1507"/>
      <c r="I27" s="1507">
        <v>46.3</v>
      </c>
      <c r="J27" s="1507"/>
      <c r="K27" s="1507">
        <v>45.7</v>
      </c>
      <c r="L27" s="1507"/>
      <c r="M27" s="1507">
        <v>45.8</v>
      </c>
      <c r="N27" s="1507"/>
      <c r="O27" s="1152"/>
      <c r="P27" s="1130"/>
    </row>
    <row r="28" spans="1:16" ht="13.5" customHeight="1">
      <c r="A28" s="1170"/>
      <c r="B28" s="1126"/>
      <c r="C28" s="854" t="s">
        <v>179</v>
      </c>
      <c r="D28" s="1126"/>
      <c r="E28" s="855"/>
      <c r="F28" s="855"/>
      <c r="G28" s="855"/>
      <c r="H28" s="855"/>
      <c r="I28" s="855"/>
      <c r="J28" s="855"/>
      <c r="K28" s="855"/>
      <c r="L28" s="855"/>
      <c r="M28" s="855"/>
      <c r="N28" s="855"/>
      <c r="O28" s="1152"/>
      <c r="P28" s="1130"/>
    </row>
    <row r="29" spans="1:16" s="1159" customFormat="1" ht="12.75" customHeight="1" thickBot="1">
      <c r="A29" s="1332"/>
      <c r="B29" s="1189"/>
      <c r="C29" s="860"/>
      <c r="D29" s="857"/>
      <c r="E29" s="1270"/>
      <c r="F29" s="1270"/>
      <c r="G29" s="1270"/>
      <c r="H29" s="1270"/>
      <c r="I29" s="1270"/>
      <c r="J29" s="1270"/>
      <c r="K29" s="1270"/>
      <c r="L29" s="1270"/>
      <c r="M29" s="1508"/>
      <c r="N29" s="1508"/>
      <c r="O29" s="1158"/>
      <c r="P29" s="1156"/>
    </row>
    <row r="30" spans="1:16" s="1159" customFormat="1" ht="13.5" customHeight="1" thickBot="1">
      <c r="A30" s="1332"/>
      <c r="B30" s="1189"/>
      <c r="C30" s="1500" t="s">
        <v>515</v>
      </c>
      <c r="D30" s="1501"/>
      <c r="E30" s="1501"/>
      <c r="F30" s="1501"/>
      <c r="G30" s="1501"/>
      <c r="H30" s="1501"/>
      <c r="I30" s="1501"/>
      <c r="J30" s="1501"/>
      <c r="K30" s="1501"/>
      <c r="L30" s="1501"/>
      <c r="M30" s="1501"/>
      <c r="N30" s="1502"/>
      <c r="O30" s="1158"/>
      <c r="P30" s="1156"/>
    </row>
    <row r="31" spans="1:16" s="1159" customFormat="1" ht="3.75" customHeight="1">
      <c r="A31" s="1332"/>
      <c r="B31" s="1189"/>
      <c r="C31" s="1503" t="s">
        <v>164</v>
      </c>
      <c r="D31" s="1504"/>
      <c r="E31" s="1155"/>
      <c r="F31" s="1155"/>
      <c r="G31" s="1155"/>
      <c r="H31" s="1155"/>
      <c r="I31" s="1155"/>
      <c r="J31" s="1155"/>
      <c r="K31" s="1155"/>
      <c r="L31" s="1155"/>
      <c r="M31" s="1155"/>
      <c r="N31" s="1155"/>
      <c r="O31" s="1158"/>
      <c r="P31" s="1156"/>
    </row>
    <row r="32" spans="1:16" ht="13.5" customHeight="1">
      <c r="A32" s="1170"/>
      <c r="B32" s="1151"/>
      <c r="C32" s="1505"/>
      <c r="D32" s="1505"/>
      <c r="E32" s="1141" t="s">
        <v>34</v>
      </c>
      <c r="F32" s="1142" t="s">
        <v>34</v>
      </c>
      <c r="G32" s="1141" t="s">
        <v>34</v>
      </c>
      <c r="H32" s="1142" t="s">
        <v>571</v>
      </c>
      <c r="I32" s="1143"/>
      <c r="J32" s="1142" t="s">
        <v>34</v>
      </c>
      <c r="K32" s="1144" t="s">
        <v>34</v>
      </c>
      <c r="L32" s="1145" t="s">
        <v>34</v>
      </c>
      <c r="M32" s="1145" t="s">
        <v>572</v>
      </c>
      <c r="N32" s="1146"/>
      <c r="O32" s="1126"/>
      <c r="P32" s="1130"/>
    </row>
    <row r="33" spans="1:18" s="1159" customFormat="1" ht="12.75" customHeight="1">
      <c r="A33" s="1332"/>
      <c r="B33" s="1189"/>
      <c r="C33" s="1147"/>
      <c r="D33" s="1147"/>
      <c r="E33" s="1506" t="str">
        <f>+E7</f>
        <v>1.º trimestre</v>
      </c>
      <c r="F33" s="1506"/>
      <c r="G33" s="1506" t="str">
        <f>+G7</f>
        <v>2.º trimestre</v>
      </c>
      <c r="H33" s="1506"/>
      <c r="I33" s="1506" t="str">
        <f>+I7</f>
        <v>3.º trimestre</v>
      </c>
      <c r="J33" s="1506"/>
      <c r="K33" s="1506" t="str">
        <f>+K7</f>
        <v>4.º trimestre</v>
      </c>
      <c r="L33" s="1506"/>
      <c r="M33" s="1506" t="str">
        <f>+M7</f>
        <v>1.º trimestre</v>
      </c>
      <c r="N33" s="1506"/>
      <c r="O33" s="1158"/>
      <c r="P33" s="1156"/>
    </row>
    <row r="34" spans="1:18" s="1159" customFormat="1" ht="12.75" customHeight="1">
      <c r="A34" s="1332"/>
      <c r="B34" s="1189"/>
      <c r="C34" s="1147"/>
      <c r="D34" s="1147"/>
      <c r="E34" s="1333" t="s">
        <v>165</v>
      </c>
      <c r="F34" s="1333" t="s">
        <v>107</v>
      </c>
      <c r="G34" s="1333" t="s">
        <v>165</v>
      </c>
      <c r="H34" s="1333" t="s">
        <v>107</v>
      </c>
      <c r="I34" s="1334" t="s">
        <v>165</v>
      </c>
      <c r="J34" s="1334" t="s">
        <v>107</v>
      </c>
      <c r="K34" s="1334" t="s">
        <v>165</v>
      </c>
      <c r="L34" s="1334" t="s">
        <v>107</v>
      </c>
      <c r="M34" s="1334" t="s">
        <v>165</v>
      </c>
      <c r="N34" s="1334" t="s">
        <v>107</v>
      </c>
      <c r="O34" s="1158"/>
      <c r="P34" s="1156"/>
    </row>
    <row r="35" spans="1:18" s="1159" customFormat="1" ht="17.25" customHeight="1">
      <c r="A35" s="1332"/>
      <c r="B35" s="1189"/>
      <c r="C35" s="1497" t="s">
        <v>2</v>
      </c>
      <c r="D35" s="1497"/>
      <c r="E35" s="1335">
        <v>10406.200000000001</v>
      </c>
      <c r="F35" s="1279">
        <f>+E35/E35*100</f>
        <v>100</v>
      </c>
      <c r="G35" s="1335">
        <v>10393.700000000001</v>
      </c>
      <c r="H35" s="1279">
        <f>+G35/G35*100</f>
        <v>100</v>
      </c>
      <c r="I35" s="1335">
        <v>10381.4</v>
      </c>
      <c r="J35" s="1279">
        <f>+I35/I35*100</f>
        <v>100</v>
      </c>
      <c r="K35" s="1335">
        <v>10367.799999999999</v>
      </c>
      <c r="L35" s="1279">
        <f>+K35/K35*100</f>
        <v>100</v>
      </c>
      <c r="M35" s="1279">
        <v>10354.700000000001</v>
      </c>
      <c r="N35" s="1279">
        <f>+M35/M35*100</f>
        <v>100</v>
      </c>
      <c r="O35" s="1158"/>
      <c r="P35" s="1156"/>
    </row>
    <row r="36" spans="1:18" s="1159" customFormat="1" ht="14.25" customHeight="1">
      <c r="A36" s="1332"/>
      <c r="B36" s="1189"/>
      <c r="C36" s="1207"/>
      <c r="D36" s="857" t="s">
        <v>72</v>
      </c>
      <c r="E36" s="1336">
        <v>4938.8</v>
      </c>
      <c r="F36" s="1277">
        <f>+E36/E35*100</f>
        <v>47.460167976783069</v>
      </c>
      <c r="G36" s="1336">
        <v>4929.8999999999996</v>
      </c>
      <c r="H36" s="1277">
        <f>+G36/G35*100</f>
        <v>47.431617229667964</v>
      </c>
      <c r="I36" s="1336">
        <v>4921</v>
      </c>
      <c r="J36" s="1277">
        <f>+I36/I35*100</f>
        <v>47.402084497273975</v>
      </c>
      <c r="K36" s="1336">
        <v>4910.7</v>
      </c>
      <c r="L36" s="1277">
        <f>+K36/K35*100</f>
        <v>47.364918304751249</v>
      </c>
      <c r="M36" s="1277">
        <v>4909.8999999999996</v>
      </c>
      <c r="N36" s="1277">
        <f>+M36/M35*100</f>
        <v>47.417114933315304</v>
      </c>
      <c r="O36" s="1158"/>
      <c r="P36" s="1156"/>
    </row>
    <row r="37" spans="1:18" s="1159" customFormat="1" ht="14.25" customHeight="1">
      <c r="A37" s="1332"/>
      <c r="B37" s="1189"/>
      <c r="C37" s="856"/>
      <c r="D37" s="857" t="s">
        <v>71</v>
      </c>
      <c r="E37" s="1336">
        <v>5467.4</v>
      </c>
      <c r="F37" s="1277">
        <f>+E37/E35*100</f>
        <v>52.539832023216924</v>
      </c>
      <c r="G37" s="1336">
        <v>5463.9</v>
      </c>
      <c r="H37" s="1277">
        <f>+G37/G35*100</f>
        <v>52.569344891617028</v>
      </c>
      <c r="I37" s="1336">
        <v>5460.4</v>
      </c>
      <c r="J37" s="1277">
        <f>+I37/I35*100</f>
        <v>52.597915502726025</v>
      </c>
      <c r="K37" s="1336">
        <v>5457.2</v>
      </c>
      <c r="L37" s="1277">
        <f>+K37/K35*100</f>
        <v>52.636046220027396</v>
      </c>
      <c r="M37" s="1277">
        <v>5444.8</v>
      </c>
      <c r="N37" s="1277">
        <f>+M37/M35*100</f>
        <v>52.582885066684696</v>
      </c>
      <c r="O37" s="1158"/>
      <c r="P37" s="1156"/>
    </row>
    <row r="38" spans="1:18" s="1159" customFormat="1" ht="17.25" customHeight="1">
      <c r="A38" s="1332"/>
      <c r="B38" s="1189"/>
      <c r="C38" s="860" t="s">
        <v>181</v>
      </c>
      <c r="D38" s="856"/>
      <c r="E38" s="1337">
        <v>1515.6</v>
      </c>
      <c r="F38" s="1278">
        <f>+E38/$M$35*100</f>
        <v>14.636831583725263</v>
      </c>
      <c r="G38" s="1337">
        <v>1507.4</v>
      </c>
      <c r="H38" s="1278">
        <f>+G38/$M$35*100</f>
        <v>14.557640491757365</v>
      </c>
      <c r="I38" s="1337">
        <v>1499.6</v>
      </c>
      <c r="J38" s="1278">
        <f>+I38/$M$35*100</f>
        <v>14.482312379885462</v>
      </c>
      <c r="K38" s="1337">
        <v>1492.9</v>
      </c>
      <c r="L38" s="1278">
        <f>+K38/$M$35*100</f>
        <v>14.417607463277546</v>
      </c>
      <c r="M38" s="1278">
        <v>1484</v>
      </c>
      <c r="N38" s="1278">
        <f>+M38/$M$35*100</f>
        <v>14.331656156141653</v>
      </c>
      <c r="O38" s="1158"/>
      <c r="P38" s="1156"/>
    </row>
    <row r="39" spans="1:18" s="1159" customFormat="1" ht="14.25" customHeight="1">
      <c r="A39" s="1332"/>
      <c r="B39" s="1189"/>
      <c r="C39" s="860"/>
      <c r="D39" s="857" t="s">
        <v>72</v>
      </c>
      <c r="E39" s="1336">
        <v>775.6</v>
      </c>
      <c r="F39" s="1277">
        <f>+E39/E38*100</f>
        <v>51.174452362100823</v>
      </c>
      <c r="G39" s="1336">
        <v>771.4</v>
      </c>
      <c r="H39" s="1277">
        <f>+G39/G38*100</f>
        <v>51.174207244261638</v>
      </c>
      <c r="I39" s="1336">
        <v>767.4</v>
      </c>
      <c r="J39" s="1277">
        <f>+I39/I38*100</f>
        <v>51.173646305681523</v>
      </c>
      <c r="K39" s="1336">
        <v>763.9</v>
      </c>
      <c r="L39" s="1277">
        <f>+K39/K38*100</f>
        <v>51.168865965570362</v>
      </c>
      <c r="M39" s="1277">
        <v>760.2</v>
      </c>
      <c r="N39" s="1277">
        <f>+M39/M38*100</f>
        <v>51.226415094339629</v>
      </c>
      <c r="O39" s="1158"/>
      <c r="P39" s="1156"/>
    </row>
    <row r="40" spans="1:18" s="1159" customFormat="1" ht="14.25" customHeight="1">
      <c r="A40" s="1332"/>
      <c r="B40" s="1189"/>
      <c r="C40" s="860"/>
      <c r="D40" s="857" t="s">
        <v>71</v>
      </c>
      <c r="E40" s="1336">
        <v>740</v>
      </c>
      <c r="F40" s="1277">
        <f>+E40/E38*100</f>
        <v>48.825547637899184</v>
      </c>
      <c r="G40" s="1336">
        <v>736</v>
      </c>
      <c r="H40" s="1277">
        <f>+G40/G38*100</f>
        <v>48.825792755738355</v>
      </c>
      <c r="I40" s="1336">
        <v>732.3</v>
      </c>
      <c r="J40" s="1277">
        <f>+I40/I38*100</f>
        <v>48.83302213923713</v>
      </c>
      <c r="K40" s="1336">
        <v>729</v>
      </c>
      <c r="L40" s="1277">
        <f>+K40/K38*100</f>
        <v>48.831134034429631</v>
      </c>
      <c r="M40" s="1277">
        <v>723.8</v>
      </c>
      <c r="N40" s="1277">
        <f>+M40/M38*100</f>
        <v>48.773584905660371</v>
      </c>
      <c r="O40" s="1158"/>
      <c r="P40" s="1156"/>
    </row>
    <row r="41" spans="1:18" s="1159" customFormat="1" ht="17.25" customHeight="1">
      <c r="A41" s="1332"/>
      <c r="B41" s="1189"/>
      <c r="C41" s="860" t="s">
        <v>161</v>
      </c>
      <c r="D41" s="856"/>
      <c r="E41" s="1337">
        <v>1104.9000000000001</v>
      </c>
      <c r="F41" s="1278">
        <f>+E41/$M$35*100</f>
        <v>10.670516770162342</v>
      </c>
      <c r="G41" s="1337">
        <v>1103.5</v>
      </c>
      <c r="H41" s="1278">
        <f>+G41/$M$35*100</f>
        <v>10.656996339826359</v>
      </c>
      <c r="I41" s="1337">
        <v>1101</v>
      </c>
      <c r="J41" s="1278">
        <f>+I41/$M$35*100</f>
        <v>10.632852714226388</v>
      </c>
      <c r="K41" s="1337">
        <v>1098.0999999999999</v>
      </c>
      <c r="L41" s="1278">
        <f>+K41/$M$35*100</f>
        <v>10.604846108530424</v>
      </c>
      <c r="M41" s="1278">
        <v>1103.3</v>
      </c>
      <c r="N41" s="1278">
        <f>+M41/$M$35*100</f>
        <v>10.655064849778361</v>
      </c>
      <c r="O41" s="1158"/>
      <c r="P41" s="1156"/>
      <c r="R41" s="1338"/>
    </row>
    <row r="42" spans="1:18" s="1159" customFormat="1" ht="14.25" customHeight="1">
      <c r="A42" s="1332"/>
      <c r="B42" s="1189"/>
      <c r="C42" s="860"/>
      <c r="D42" s="857" t="s">
        <v>72</v>
      </c>
      <c r="E42" s="1336">
        <v>558.1</v>
      </c>
      <c r="F42" s="1277">
        <f>+E42/E41*100</f>
        <v>50.511358493981348</v>
      </c>
      <c r="G42" s="1336">
        <v>557</v>
      </c>
      <c r="H42" s="1277">
        <f>+G42/G41*100</f>
        <v>50.475758948799275</v>
      </c>
      <c r="I42" s="1336">
        <v>555.6</v>
      </c>
      <c r="J42" s="1277">
        <f>+I42/I41*100</f>
        <v>50.463215258855584</v>
      </c>
      <c r="K42" s="1336">
        <v>553.79999999999995</v>
      </c>
      <c r="L42" s="1277">
        <f>+K42/K41*100</f>
        <v>50.43256534013296</v>
      </c>
      <c r="M42" s="1277">
        <v>559.6</v>
      </c>
      <c r="N42" s="1277">
        <f>+M42/M41*100</f>
        <v>50.720565575999274</v>
      </c>
      <c r="O42" s="1158"/>
      <c r="P42" s="1156"/>
      <c r="R42" s="1338"/>
    </row>
    <row r="43" spans="1:18" s="1159" customFormat="1" ht="14.25" customHeight="1">
      <c r="A43" s="1332"/>
      <c r="B43" s="1189"/>
      <c r="C43" s="860"/>
      <c r="D43" s="857" t="s">
        <v>71</v>
      </c>
      <c r="E43" s="1336">
        <v>546.9</v>
      </c>
      <c r="F43" s="1277">
        <f>+E43/E41*100</f>
        <v>49.497692098832466</v>
      </c>
      <c r="G43" s="1336">
        <v>546.4</v>
      </c>
      <c r="H43" s="1277">
        <f>+G43/G41*100</f>
        <v>49.515178975985499</v>
      </c>
      <c r="I43" s="1336">
        <v>545.4</v>
      </c>
      <c r="J43" s="1277">
        <f>+I43/I41*100</f>
        <v>49.536784741144416</v>
      </c>
      <c r="K43" s="1336">
        <v>544.29999999999995</v>
      </c>
      <c r="L43" s="1277">
        <f>+K43/K41*100</f>
        <v>49.567434659867047</v>
      </c>
      <c r="M43" s="1277">
        <v>543.70000000000005</v>
      </c>
      <c r="N43" s="1277">
        <f>+M43/M41*100</f>
        <v>49.279434424000726</v>
      </c>
      <c r="O43" s="1158"/>
      <c r="P43" s="1156"/>
    </row>
    <row r="44" spans="1:18" s="1159" customFormat="1" ht="17.25" customHeight="1">
      <c r="A44" s="1332"/>
      <c r="B44" s="1189"/>
      <c r="C44" s="860" t="s">
        <v>516</v>
      </c>
      <c r="D44" s="856"/>
      <c r="E44" s="1337">
        <v>1263</v>
      </c>
      <c r="F44" s="1278">
        <f>+E44/$M$35*100</f>
        <v>12.197359653104387</v>
      </c>
      <c r="G44" s="1337">
        <v>1252</v>
      </c>
      <c r="H44" s="1278">
        <f>+G44/$M$35*100</f>
        <v>12.091127700464522</v>
      </c>
      <c r="I44" s="1337">
        <v>1239.9000000000001</v>
      </c>
      <c r="J44" s="1278">
        <f>+I44/$M$35*100</f>
        <v>11.974272552560674</v>
      </c>
      <c r="K44" s="1337">
        <v>1227.2</v>
      </c>
      <c r="L44" s="1278">
        <f>+K44/$M$35*100</f>
        <v>11.851622934512831</v>
      </c>
      <c r="M44" s="1278">
        <v>1226.3</v>
      </c>
      <c r="N44" s="1278">
        <f>+M44/$M$35*100</f>
        <v>11.842931229296839</v>
      </c>
      <c r="O44" s="1158"/>
      <c r="P44" s="1156"/>
    </row>
    <row r="45" spans="1:18" s="1159" customFormat="1" ht="14.25" customHeight="1">
      <c r="A45" s="1332"/>
      <c r="B45" s="1189"/>
      <c r="C45" s="860"/>
      <c r="D45" s="857" t="s">
        <v>72</v>
      </c>
      <c r="E45" s="1336">
        <v>617.70000000000005</v>
      </c>
      <c r="F45" s="1277">
        <f>+E45/E44*100</f>
        <v>48.907363420427558</v>
      </c>
      <c r="G45" s="1336">
        <v>611.9</v>
      </c>
      <c r="H45" s="1277">
        <f>+G45/G44*100</f>
        <v>48.873801916932905</v>
      </c>
      <c r="I45" s="1336">
        <v>605.6</v>
      </c>
      <c r="J45" s="1277">
        <f>+I45/I44*100</f>
        <v>48.8426486006936</v>
      </c>
      <c r="K45" s="1336">
        <v>598.9</v>
      </c>
      <c r="L45" s="1277">
        <f>+K45/K44*100</f>
        <v>48.802151238591911</v>
      </c>
      <c r="M45" s="1277">
        <v>603.1</v>
      </c>
      <c r="N45" s="1277">
        <f>+M45/M44*100</f>
        <v>49.180461551007099</v>
      </c>
      <c r="O45" s="1158"/>
      <c r="P45" s="1156"/>
    </row>
    <row r="46" spans="1:18" s="1159" customFormat="1" ht="14.25" customHeight="1">
      <c r="A46" s="1332"/>
      <c r="B46" s="1189"/>
      <c r="C46" s="860"/>
      <c r="D46" s="857" t="s">
        <v>71</v>
      </c>
      <c r="E46" s="1336">
        <v>645.4</v>
      </c>
      <c r="F46" s="1277">
        <f>+E46/E44*100</f>
        <v>51.100554235946163</v>
      </c>
      <c r="G46" s="1336">
        <v>640.1</v>
      </c>
      <c r="H46" s="1277">
        <f>+G46/G44*100</f>
        <v>51.126198083067095</v>
      </c>
      <c r="I46" s="1336">
        <v>634.20000000000005</v>
      </c>
      <c r="J46" s="1277">
        <f>+I46/I44*100</f>
        <v>51.149286232760701</v>
      </c>
      <c r="K46" s="1336">
        <v>628.4</v>
      </c>
      <c r="L46" s="1277">
        <f>+K46/K44*100</f>
        <v>51.205997392438064</v>
      </c>
      <c r="M46" s="1277">
        <v>623.20000000000005</v>
      </c>
      <c r="N46" s="1277">
        <f>+M46/M44*100</f>
        <v>50.819538448992908</v>
      </c>
      <c r="O46" s="1158"/>
      <c r="P46" s="1156"/>
    </row>
    <row r="47" spans="1:18" s="1159" customFormat="1" ht="17.25" customHeight="1">
      <c r="A47" s="1332"/>
      <c r="B47" s="1189"/>
      <c r="C47" s="860" t="s">
        <v>517</v>
      </c>
      <c r="D47" s="856"/>
      <c r="E47" s="1337">
        <v>1597.5</v>
      </c>
      <c r="F47" s="1278">
        <f>+E47/$M$35*100</f>
        <v>15.427776758380251</v>
      </c>
      <c r="G47" s="1337">
        <v>1593.5</v>
      </c>
      <c r="H47" s="1278">
        <f>+G47/$M$35*100</f>
        <v>15.389146957420301</v>
      </c>
      <c r="I47" s="1337">
        <v>1589.1</v>
      </c>
      <c r="J47" s="1278">
        <f>+I47/$M$35*100</f>
        <v>15.346654176364355</v>
      </c>
      <c r="K47" s="1337">
        <v>1584.4</v>
      </c>
      <c r="L47" s="1278">
        <f>+K47/$M$35*100</f>
        <v>15.301264160236414</v>
      </c>
      <c r="M47" s="1278">
        <v>1579</v>
      </c>
      <c r="N47" s="1278">
        <f>+M47/$M$35*100</f>
        <v>15.24911392894048</v>
      </c>
      <c r="O47" s="1158"/>
      <c r="P47" s="1156"/>
    </row>
    <row r="48" spans="1:18" s="1159" customFormat="1" ht="14.25" customHeight="1">
      <c r="A48" s="1332"/>
      <c r="B48" s="1189"/>
      <c r="C48" s="860"/>
      <c r="D48" s="857" t="s">
        <v>72</v>
      </c>
      <c r="E48" s="1336">
        <v>770.3</v>
      </c>
      <c r="F48" s="1277">
        <f>+E48/E47*100</f>
        <v>48.219092331768387</v>
      </c>
      <c r="G48" s="1336">
        <v>767.4</v>
      </c>
      <c r="H48" s="1277">
        <f>+G48/G47*100</f>
        <v>48.158142453718227</v>
      </c>
      <c r="I48" s="1336">
        <v>764.3</v>
      </c>
      <c r="J48" s="1277">
        <f>+I48/I47*100</f>
        <v>48.096406771128315</v>
      </c>
      <c r="K48" s="1336">
        <v>760.7</v>
      </c>
      <c r="L48" s="1277">
        <f>+K48/K47*100</f>
        <v>48.011865690482203</v>
      </c>
      <c r="M48" s="1277">
        <v>757.8</v>
      </c>
      <c r="N48" s="1277">
        <f>+M48/M47*100</f>
        <v>47.992400253324888</v>
      </c>
      <c r="O48" s="1158"/>
      <c r="P48" s="1156"/>
    </row>
    <row r="49" spans="1:16" s="1159" customFormat="1" ht="14.25" customHeight="1">
      <c r="A49" s="1332"/>
      <c r="B49" s="1189"/>
      <c r="C49" s="860"/>
      <c r="D49" s="857" t="s">
        <v>71</v>
      </c>
      <c r="E49" s="1336">
        <v>827.2</v>
      </c>
      <c r="F49" s="1277">
        <f>+E49/E47*100</f>
        <v>51.780907668231613</v>
      </c>
      <c r="G49" s="1336">
        <v>826.1</v>
      </c>
      <c r="H49" s="1277">
        <f>+G49/G47*100</f>
        <v>51.841857546281766</v>
      </c>
      <c r="I49" s="1336">
        <v>824.9</v>
      </c>
      <c r="J49" s="1277">
        <f>+I49/I47*100</f>
        <v>51.909886099049771</v>
      </c>
      <c r="K49" s="1336">
        <v>823.7</v>
      </c>
      <c r="L49" s="1277">
        <f>+K49/K47*100</f>
        <v>51.988134309517797</v>
      </c>
      <c r="M49" s="1277">
        <v>821.2</v>
      </c>
      <c r="N49" s="1277">
        <f>+M49/M47*100</f>
        <v>52.007599746675112</v>
      </c>
      <c r="O49" s="1158"/>
      <c r="P49" s="1156"/>
    </row>
    <row r="50" spans="1:16" s="1159" customFormat="1" ht="17.25" customHeight="1">
      <c r="A50" s="1332"/>
      <c r="B50" s="1189"/>
      <c r="C50" s="860" t="s">
        <v>518</v>
      </c>
      <c r="D50" s="856"/>
      <c r="E50" s="1337">
        <v>2851.6</v>
      </c>
      <c r="F50" s="1278">
        <f>+E50/$M$35*100</f>
        <v>27.539185104348746</v>
      </c>
      <c r="G50" s="1337">
        <v>2854.5</v>
      </c>
      <c r="H50" s="1278">
        <f>+G50/$M$35*100</f>
        <v>27.567191710044714</v>
      </c>
      <c r="I50" s="1337">
        <v>2857.3</v>
      </c>
      <c r="J50" s="1278">
        <f>+I50/$M$35*100</f>
        <v>27.594232570716681</v>
      </c>
      <c r="K50" s="1337">
        <v>2859.8</v>
      </c>
      <c r="L50" s="1278">
        <f>+K50/$M$35*100</f>
        <v>27.618376196316646</v>
      </c>
      <c r="M50" s="1278">
        <v>2854.6</v>
      </c>
      <c r="N50" s="1278">
        <f>+M50/$M$35*100</f>
        <v>27.568157455068707</v>
      </c>
      <c r="O50" s="1158"/>
      <c r="P50" s="1156"/>
    </row>
    <row r="51" spans="1:16" s="1159" customFormat="1" ht="14.25" customHeight="1">
      <c r="A51" s="1332"/>
      <c r="B51" s="1189"/>
      <c r="C51" s="860"/>
      <c r="D51" s="857" t="s">
        <v>72</v>
      </c>
      <c r="E51" s="1336">
        <v>1358</v>
      </c>
      <c r="F51" s="1277">
        <f>+E51/E50*100</f>
        <v>47.622387431617341</v>
      </c>
      <c r="G51" s="1336">
        <v>1358.6</v>
      </c>
      <c r="H51" s="1277">
        <f>+G51/G50*100</f>
        <v>47.595025398493604</v>
      </c>
      <c r="I51" s="1336">
        <v>1359.2</v>
      </c>
      <c r="J51" s="1277">
        <f>+I51/I50*100</f>
        <v>47.569383683897385</v>
      </c>
      <c r="K51" s="1336">
        <v>1359.5</v>
      </c>
      <c r="L51" s="1277">
        <f>+K51/K50*100</f>
        <v>47.538289390866488</v>
      </c>
      <c r="M51" s="1277">
        <v>1353.9</v>
      </c>
      <c r="N51" s="1277">
        <f>+M51/M50*100</f>
        <v>47.428711553282426</v>
      </c>
      <c r="O51" s="1158"/>
      <c r="P51" s="1156"/>
    </row>
    <row r="52" spans="1:16" s="1159" customFormat="1" ht="14.25" customHeight="1">
      <c r="A52" s="1332"/>
      <c r="B52" s="1189"/>
      <c r="C52" s="860"/>
      <c r="D52" s="857" t="s">
        <v>71</v>
      </c>
      <c r="E52" s="1336">
        <v>1493.6</v>
      </c>
      <c r="F52" s="1277">
        <f>+E52/E50*100</f>
        <v>52.377612568382659</v>
      </c>
      <c r="G52" s="1336">
        <v>1495.9</v>
      </c>
      <c r="H52" s="1277">
        <f>+G52/G50*100</f>
        <v>52.404974601506396</v>
      </c>
      <c r="I52" s="1336">
        <v>1498.1</v>
      </c>
      <c r="J52" s="1277">
        <f>+I52/I50*100</f>
        <v>52.430616316102608</v>
      </c>
      <c r="K52" s="1336">
        <v>1500.3</v>
      </c>
      <c r="L52" s="1277">
        <f>+K52/K50*100</f>
        <v>52.461710609133505</v>
      </c>
      <c r="M52" s="1277">
        <v>1500.7</v>
      </c>
      <c r="N52" s="1277">
        <f>+M52/M50*100</f>
        <v>52.571288446717581</v>
      </c>
      <c r="O52" s="1158"/>
      <c r="P52" s="1156"/>
    </row>
    <row r="53" spans="1:16" s="1159" customFormat="1" ht="17.25" customHeight="1">
      <c r="A53" s="1332"/>
      <c r="B53" s="1189"/>
      <c r="C53" s="860" t="s">
        <v>496</v>
      </c>
      <c r="D53" s="856"/>
      <c r="E53" s="1337">
        <v>2073.6</v>
      </c>
      <c r="F53" s="1278">
        <f>+E53/$M$35*100</f>
        <v>20.025688817638365</v>
      </c>
      <c r="G53" s="1337">
        <v>2082.9</v>
      </c>
      <c r="H53" s="1278">
        <f>+G53/$M$35*100</f>
        <v>20.115503104870253</v>
      </c>
      <c r="I53" s="1337">
        <v>2094.5</v>
      </c>
      <c r="J53" s="1278">
        <f>+I53/$M$35*100</f>
        <v>20.227529527654106</v>
      </c>
      <c r="K53" s="1337">
        <v>2105.4</v>
      </c>
      <c r="L53" s="1278">
        <f>+K53/$M$35*100</f>
        <v>20.332795735269972</v>
      </c>
      <c r="M53" s="1278">
        <v>2107.6</v>
      </c>
      <c r="N53" s="1278">
        <f>+M53/$M$35*100</f>
        <v>20.354042125797946</v>
      </c>
      <c r="O53" s="1158"/>
      <c r="P53" s="1156"/>
    </row>
    <row r="54" spans="1:16" s="1159" customFormat="1" ht="14.25" customHeight="1">
      <c r="A54" s="1332"/>
      <c r="B54" s="1189"/>
      <c r="C54" s="860"/>
      <c r="D54" s="857" t="s">
        <v>72</v>
      </c>
      <c r="E54" s="1336">
        <v>859.2</v>
      </c>
      <c r="F54" s="1277">
        <f>+E54/E53*100</f>
        <v>41.43518518518519</v>
      </c>
      <c r="G54" s="1336">
        <v>863.6</v>
      </c>
      <c r="H54" s="1277">
        <f>+G54/G53*100</f>
        <v>41.461423976187042</v>
      </c>
      <c r="I54" s="1336">
        <v>869</v>
      </c>
      <c r="J54" s="1277">
        <f>+I54/I53*100</f>
        <v>41.489615660062071</v>
      </c>
      <c r="K54" s="1336">
        <v>873.9</v>
      </c>
      <c r="L54" s="1277">
        <f>+K54/K53*100</f>
        <v>41.507552009119401</v>
      </c>
      <c r="M54" s="1277">
        <v>875.4</v>
      </c>
      <c r="N54" s="1277">
        <f>+M54/M53*100</f>
        <v>41.535395710761058</v>
      </c>
      <c r="O54" s="1158"/>
      <c r="P54" s="1156"/>
    </row>
    <row r="55" spans="1:16" s="1159" customFormat="1" ht="14.25" customHeight="1">
      <c r="A55" s="1332"/>
      <c r="B55" s="1189"/>
      <c r="C55" s="860"/>
      <c r="D55" s="857" t="s">
        <v>71</v>
      </c>
      <c r="E55" s="1336">
        <v>1214.4000000000001</v>
      </c>
      <c r="F55" s="1277">
        <f>+E55/E53*100</f>
        <v>58.564814814814824</v>
      </c>
      <c r="G55" s="1336">
        <v>1219.3</v>
      </c>
      <c r="H55" s="1277">
        <f>+G55/G53*100</f>
        <v>58.538576023812951</v>
      </c>
      <c r="I55" s="1336">
        <v>1225.5</v>
      </c>
      <c r="J55" s="1277">
        <f>+I55/I53*100</f>
        <v>58.510384339937936</v>
      </c>
      <c r="K55" s="1336">
        <v>1231.5</v>
      </c>
      <c r="L55" s="1277">
        <f>+K55/K53*100</f>
        <v>58.492447990880592</v>
      </c>
      <c r="M55" s="1277">
        <v>1232.3</v>
      </c>
      <c r="N55" s="1277">
        <f>+M55/M53*100</f>
        <v>58.469349022584929</v>
      </c>
      <c r="O55" s="1158"/>
      <c r="P55" s="1156"/>
    </row>
    <row r="56" spans="1:16" s="941" customFormat="1" ht="13.5" customHeight="1">
      <c r="A56" s="974"/>
      <c r="B56" s="975"/>
      <c r="C56" s="976" t="s">
        <v>453</v>
      </c>
      <c r="D56" s="977"/>
      <c r="E56" s="978"/>
      <c r="F56" s="1160"/>
      <c r="G56" s="978"/>
      <c r="H56" s="1160"/>
      <c r="I56" s="978"/>
      <c r="J56" s="1160"/>
      <c r="K56" s="978"/>
      <c r="L56" s="1160"/>
      <c r="M56" s="978"/>
      <c r="N56" s="1160"/>
      <c r="O56" s="979"/>
      <c r="P56" s="970"/>
    </row>
    <row r="57" spans="1:16" ht="13.5" customHeight="1">
      <c r="A57" s="1170"/>
      <c r="B57" s="1339"/>
      <c r="C57" s="1161" t="s">
        <v>446</v>
      </c>
      <c r="D57" s="1147"/>
      <c r="E57" s="1192"/>
      <c r="F57" s="1340" t="s">
        <v>88</v>
      </c>
      <c r="G57" s="1163"/>
      <c r="H57" s="1163"/>
      <c r="I57" s="1270"/>
      <c r="J57" s="1163"/>
      <c r="K57" s="1163"/>
      <c r="L57" s="1163"/>
      <c r="M57" s="1163"/>
      <c r="N57" s="1163"/>
      <c r="O57" s="1152"/>
      <c r="P57" s="1130"/>
    </row>
    <row r="58" spans="1:16" ht="13.5" customHeight="1">
      <c r="A58" s="1130"/>
      <c r="B58" s="858">
        <v>6</v>
      </c>
      <c r="C58" s="1498">
        <v>42125</v>
      </c>
      <c r="D58" s="1498"/>
      <c r="E58" s="1151"/>
      <c r="F58" s="1151"/>
      <c r="G58" s="1151"/>
      <c r="H58" s="1151"/>
      <c r="I58" s="1151"/>
      <c r="J58" s="1151"/>
      <c r="K58" s="1151"/>
      <c r="L58" s="1151"/>
      <c r="M58" s="1151"/>
      <c r="N58" s="1151"/>
      <c r="O58" s="1151"/>
      <c r="P58" s="1151"/>
    </row>
    <row r="59" spans="1:16">
      <c r="M59" s="1164"/>
      <c r="N59" s="1164"/>
    </row>
    <row r="60" spans="1:16">
      <c r="A60" s="1193"/>
      <c r="B60" s="1193"/>
      <c r="M60" s="1164"/>
      <c r="N60" s="1164"/>
    </row>
    <row r="61" spans="1:16">
      <c r="A61" s="1193"/>
      <c r="B61" s="1193"/>
      <c r="M61" s="1164"/>
      <c r="N61" s="1164"/>
    </row>
    <row r="62" spans="1:16" s="941" customFormat="1" ht="12" customHeight="1">
      <c r="A62" s="1341"/>
      <c r="B62" s="1193"/>
      <c r="C62" s="1131"/>
      <c r="D62" s="1131"/>
      <c r="E62" s="1131"/>
      <c r="F62" s="1131"/>
      <c r="G62" s="1131"/>
      <c r="H62" s="1131"/>
      <c r="I62" s="1131"/>
      <c r="J62" s="1131"/>
      <c r="K62" s="1131"/>
      <c r="L62" s="1131"/>
      <c r="M62" s="1164"/>
      <c r="N62" s="1164"/>
      <c r="O62" s="979"/>
      <c r="P62" s="970"/>
    </row>
    <row r="63" spans="1:16">
      <c r="A63" s="1193"/>
      <c r="B63" s="1193"/>
      <c r="K63" s="1132"/>
      <c r="L63" s="1132"/>
      <c r="M63" s="1165"/>
      <c r="N63" s="1165"/>
      <c r="O63" s="1132"/>
    </row>
    <row r="64" spans="1:16">
      <c r="K64" s="1132"/>
      <c r="L64" s="1132"/>
      <c r="M64" s="1165"/>
      <c r="N64" s="1165"/>
      <c r="O64" s="1132"/>
    </row>
    <row r="65" spans="11:15">
      <c r="K65" s="1132"/>
      <c r="L65" s="1132"/>
      <c r="M65" s="1132"/>
      <c r="N65" s="1132"/>
      <c r="O65" s="1132"/>
    </row>
    <row r="66" spans="11:15">
      <c r="K66" s="1132"/>
      <c r="L66" s="1132"/>
      <c r="M66" s="1132"/>
      <c r="N66" s="1132"/>
      <c r="O66" s="1132"/>
    </row>
    <row r="67" spans="11:15">
      <c r="K67" s="1132"/>
      <c r="L67" s="1132"/>
      <c r="M67" s="1132"/>
      <c r="N67" s="1132"/>
      <c r="O67" s="1132"/>
    </row>
    <row r="68" spans="11:15">
      <c r="K68" s="1132"/>
      <c r="L68" s="1132"/>
      <c r="M68" s="1132"/>
      <c r="N68" s="1132"/>
      <c r="O68" s="1132"/>
    </row>
    <row r="69" spans="11:15" ht="8.25" customHeight="1">
      <c r="K69" s="1132"/>
      <c r="L69" s="1132"/>
      <c r="M69" s="1132"/>
      <c r="N69" s="1132"/>
      <c r="O69" s="1132"/>
    </row>
    <row r="70" spans="11:15">
      <c r="K70" s="1132"/>
      <c r="L70" s="1132"/>
      <c r="M70" s="1132"/>
      <c r="N70" s="1132"/>
      <c r="O70" s="1132"/>
    </row>
    <row r="71" spans="11:15" ht="9" customHeight="1">
      <c r="K71" s="1132"/>
      <c r="L71" s="1132"/>
      <c r="M71" s="1132"/>
      <c r="N71" s="1132"/>
      <c r="O71" s="1269"/>
    </row>
    <row r="72" spans="11:15" ht="8.25" customHeight="1">
      <c r="K72" s="1132"/>
      <c r="L72" s="1132"/>
      <c r="M72" s="1499"/>
      <c r="N72" s="1499"/>
      <c r="O72" s="1499"/>
    </row>
    <row r="73" spans="11:15" ht="9.75" customHeight="1">
      <c r="K73" s="1132"/>
      <c r="L73" s="1132"/>
      <c r="M73" s="1132"/>
      <c r="N73" s="1132"/>
      <c r="O73" s="1132"/>
    </row>
    <row r="74" spans="11:15">
      <c r="K74" s="1132"/>
      <c r="L74" s="1132"/>
      <c r="M74" s="1132"/>
      <c r="N74" s="1132"/>
      <c r="O74" s="1132"/>
    </row>
  </sheetData>
  <mergeCells count="123">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C35:D35"/>
    <mergeCell ref="C58:D58"/>
    <mergeCell ref="M72:O72"/>
    <mergeCell ref="C30:N30"/>
    <mergeCell ref="C31:D32"/>
    <mergeCell ref="E33:F33"/>
    <mergeCell ref="G33:H33"/>
    <mergeCell ref="I33:J33"/>
    <mergeCell ref="K33:L33"/>
    <mergeCell ref="M33:N33"/>
  </mergeCells>
  <conditionalFormatting sqref="E7:N7">
    <cfRule type="cellIs" dxfId="19" priority="2" operator="equal">
      <formula>"1.º trimestre"</formula>
    </cfRule>
  </conditionalFormatting>
  <conditionalFormatting sqref="E33:N33">
    <cfRule type="cellIs" dxfId="18"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sheetPr>
    <tabColor theme="5"/>
  </sheetPr>
  <dimension ref="A1:T73"/>
  <sheetViews>
    <sheetView zoomScaleNormal="100" workbookViewId="0"/>
  </sheetViews>
  <sheetFormatPr defaultRowHeight="12.75"/>
  <cols>
    <col min="1" max="1" width="1" style="1131" customWidth="1"/>
    <col min="2" max="2" width="2.5703125" style="1131" customWidth="1"/>
    <col min="3" max="3" width="1" style="1131" customWidth="1"/>
    <col min="4" max="4" width="34" style="1131" customWidth="1"/>
    <col min="5" max="5" width="7.42578125" style="1131" customWidth="1"/>
    <col min="6" max="6" width="4.85546875" style="1131" customWidth="1"/>
    <col min="7" max="7" width="7.42578125" style="1131" customWidth="1"/>
    <col min="8" max="8" width="4.85546875" style="1131" customWidth="1"/>
    <col min="9" max="9" width="7.42578125" style="1131" customWidth="1"/>
    <col min="10" max="10" width="4.85546875" style="1131" customWidth="1"/>
    <col min="11" max="11" width="7.42578125" style="1131" customWidth="1"/>
    <col min="12" max="12" width="4.85546875" style="1131" customWidth="1"/>
    <col min="13" max="13" width="7.42578125" style="1131" customWidth="1"/>
    <col min="14" max="14" width="4.85546875" style="1131" customWidth="1"/>
    <col min="15" max="15" width="2.5703125" style="1131" customWidth="1"/>
    <col min="16" max="16" width="1" style="1131" customWidth="1"/>
    <col min="17" max="16384" width="9.140625" style="1131"/>
  </cols>
  <sheetData>
    <row r="1" spans="1:20" ht="13.5" customHeight="1">
      <c r="A1" s="1130"/>
      <c r="B1" s="1342"/>
      <c r="C1" s="1534" t="s">
        <v>346</v>
      </c>
      <c r="D1" s="1534"/>
      <c r="E1" s="1127"/>
      <c r="F1" s="1127"/>
      <c r="G1" s="1127"/>
      <c r="H1" s="1127"/>
      <c r="I1" s="1127"/>
      <c r="J1" s="1127"/>
      <c r="K1" s="1127"/>
      <c r="L1" s="1127"/>
      <c r="M1" s="1343"/>
      <c r="N1" s="1127"/>
      <c r="O1" s="1127"/>
      <c r="P1" s="1130"/>
    </row>
    <row r="2" spans="1:20" ht="9.75" customHeight="1">
      <c r="A2" s="1130"/>
      <c r="B2" s="1166"/>
      <c r="C2" s="1167"/>
      <c r="D2" s="1166"/>
      <c r="E2" s="1168"/>
      <c r="F2" s="1168"/>
      <c r="G2" s="1168"/>
      <c r="H2" s="1168"/>
      <c r="I2" s="1133"/>
      <c r="J2" s="1133"/>
      <c r="K2" s="1133"/>
      <c r="L2" s="1133"/>
      <c r="M2" s="1133"/>
      <c r="N2" s="1133"/>
      <c r="O2" s="1169"/>
      <c r="P2" s="1130"/>
    </row>
    <row r="3" spans="1:20" ht="9" customHeight="1" thickBot="1">
      <c r="A3" s="1130"/>
      <c r="B3" s="1126"/>
      <c r="C3" s="1154"/>
      <c r="D3" s="1126"/>
      <c r="E3" s="1126"/>
      <c r="F3" s="1126"/>
      <c r="G3" s="1126"/>
      <c r="H3" s="1126"/>
      <c r="I3" s="1126"/>
      <c r="J3" s="1126"/>
      <c r="K3" s="1126"/>
      <c r="L3" s="1126"/>
      <c r="M3" s="1508" t="s">
        <v>73</v>
      </c>
      <c r="N3" s="1508"/>
      <c r="O3" s="1170"/>
      <c r="P3" s="1130"/>
    </row>
    <row r="4" spans="1:20" s="1139" customFormat="1" ht="13.5" customHeight="1" thickBot="1">
      <c r="A4" s="1137"/>
      <c r="B4" s="1155"/>
      <c r="C4" s="1513" t="s">
        <v>166</v>
      </c>
      <c r="D4" s="1514"/>
      <c r="E4" s="1514"/>
      <c r="F4" s="1514"/>
      <c r="G4" s="1514"/>
      <c r="H4" s="1514"/>
      <c r="I4" s="1514"/>
      <c r="J4" s="1514"/>
      <c r="K4" s="1514"/>
      <c r="L4" s="1514"/>
      <c r="M4" s="1514"/>
      <c r="N4" s="1515"/>
      <c r="O4" s="1170"/>
      <c r="P4" s="1137"/>
    </row>
    <row r="5" spans="1:20" ht="3.75" customHeight="1">
      <c r="A5" s="1130"/>
      <c r="B5" s="1126"/>
      <c r="C5" s="1535" t="s">
        <v>160</v>
      </c>
      <c r="D5" s="1536"/>
      <c r="E5" s="1126"/>
      <c r="F5" s="1171"/>
      <c r="G5" s="1171"/>
      <c r="H5" s="1171"/>
      <c r="I5" s="1171"/>
      <c r="J5" s="1171"/>
      <c r="K5" s="1126"/>
      <c r="L5" s="1171"/>
      <c r="M5" s="1171"/>
      <c r="N5" s="1171"/>
      <c r="O5" s="1170"/>
      <c r="P5" s="1130"/>
      <c r="Q5" s="1139"/>
      <c r="R5" s="1139"/>
      <c r="S5" s="1139"/>
      <c r="T5" s="1139"/>
    </row>
    <row r="6" spans="1:20" ht="12.75" customHeight="1">
      <c r="A6" s="1130"/>
      <c r="B6" s="1126"/>
      <c r="C6" s="1536"/>
      <c r="D6" s="1536"/>
      <c r="E6" s="1141" t="s">
        <v>34</v>
      </c>
      <c r="F6" s="1142" t="s">
        <v>34</v>
      </c>
      <c r="G6" s="1141" t="s">
        <v>34</v>
      </c>
      <c r="H6" s="1142" t="s">
        <v>571</v>
      </c>
      <c r="I6" s="1143"/>
      <c r="J6" s="1142" t="s">
        <v>34</v>
      </c>
      <c r="K6" s="1144" t="s">
        <v>34</v>
      </c>
      <c r="L6" s="1145" t="s">
        <v>34</v>
      </c>
      <c r="M6" s="1145" t="s">
        <v>572</v>
      </c>
      <c r="N6" s="1146"/>
      <c r="O6" s="1170"/>
      <c r="P6" s="1130"/>
      <c r="Q6" s="1139"/>
      <c r="R6" s="1139"/>
      <c r="S6" s="1139"/>
      <c r="T6" s="1139"/>
    </row>
    <row r="7" spans="1:20">
      <c r="A7" s="1130"/>
      <c r="B7" s="1126"/>
      <c r="C7" s="1172"/>
      <c r="D7" s="1172"/>
      <c r="E7" s="1506" t="str">
        <f>+'6populacao1'!E7</f>
        <v>1.º trimestre</v>
      </c>
      <c r="F7" s="1506"/>
      <c r="G7" s="1506" t="str">
        <f>+'6populacao1'!G7</f>
        <v>2.º trimestre</v>
      </c>
      <c r="H7" s="1506"/>
      <c r="I7" s="1506" t="str">
        <f>+'6populacao1'!I7</f>
        <v>3.º trimestre</v>
      </c>
      <c r="J7" s="1506"/>
      <c r="K7" s="1506" t="str">
        <f>+'6populacao1'!K7</f>
        <v>4.º trimestre</v>
      </c>
      <c r="L7" s="1506"/>
      <c r="M7" s="1506" t="str">
        <f>+'6populacao1'!M7</f>
        <v>1.º trimestre</v>
      </c>
      <c r="N7" s="1506"/>
      <c r="O7" s="1173"/>
      <c r="P7" s="1130"/>
      <c r="Q7" s="1139"/>
      <c r="R7" s="1139"/>
      <c r="S7" s="1139"/>
      <c r="T7" s="1139"/>
    </row>
    <row r="8" spans="1:20" s="1150" customFormat="1" ht="16.5" customHeight="1">
      <c r="A8" s="1148"/>
      <c r="B8" s="1174"/>
      <c r="C8" s="1497" t="s">
        <v>13</v>
      </c>
      <c r="D8" s="1497"/>
      <c r="E8" s="1533">
        <v>4426.8999999999996</v>
      </c>
      <c r="F8" s="1533"/>
      <c r="G8" s="1533">
        <v>4514.6000000000004</v>
      </c>
      <c r="H8" s="1533"/>
      <c r="I8" s="1533">
        <v>4565.1000000000004</v>
      </c>
      <c r="J8" s="1533"/>
      <c r="K8" s="1533">
        <v>4491.6000000000004</v>
      </c>
      <c r="L8" s="1533"/>
      <c r="M8" s="1511">
        <v>4477.1000000000004</v>
      </c>
      <c r="N8" s="1511"/>
      <c r="O8" s="1175"/>
      <c r="P8" s="1148"/>
      <c r="Q8" s="1344"/>
      <c r="R8" s="1412"/>
      <c r="S8" s="1412"/>
      <c r="T8" s="1344"/>
    </row>
    <row r="9" spans="1:20" ht="12" customHeight="1">
      <c r="A9" s="1130"/>
      <c r="B9" s="1176"/>
      <c r="C9" s="853" t="s">
        <v>72</v>
      </c>
      <c r="D9" s="1151"/>
      <c r="E9" s="1531">
        <v>2273.4</v>
      </c>
      <c r="F9" s="1531"/>
      <c r="G9" s="1531">
        <v>2332</v>
      </c>
      <c r="H9" s="1531"/>
      <c r="I9" s="1531">
        <v>2361.6999999999998</v>
      </c>
      <c r="J9" s="1531"/>
      <c r="K9" s="1531">
        <v>2310.8000000000002</v>
      </c>
      <c r="L9" s="1531"/>
      <c r="M9" s="1532">
        <v>2301.1</v>
      </c>
      <c r="N9" s="1532"/>
      <c r="O9" s="1173"/>
      <c r="P9" s="1130"/>
    </row>
    <row r="10" spans="1:20" ht="12" customHeight="1">
      <c r="A10" s="1130"/>
      <c r="B10" s="1176"/>
      <c r="C10" s="853" t="s">
        <v>71</v>
      </c>
      <c r="D10" s="1151"/>
      <c r="E10" s="1531">
        <v>2153.4</v>
      </c>
      <c r="F10" s="1531"/>
      <c r="G10" s="1531">
        <v>2182.6</v>
      </c>
      <c r="H10" s="1531"/>
      <c r="I10" s="1531">
        <v>2203.4</v>
      </c>
      <c r="J10" s="1531"/>
      <c r="K10" s="1531">
        <v>2180.6999999999998</v>
      </c>
      <c r="L10" s="1531"/>
      <c r="M10" s="1532">
        <v>2176</v>
      </c>
      <c r="N10" s="1532"/>
      <c r="O10" s="1173"/>
      <c r="P10" s="1130"/>
    </row>
    <row r="11" spans="1:20" ht="17.25" customHeight="1">
      <c r="A11" s="1130"/>
      <c r="B11" s="1176"/>
      <c r="C11" s="853" t="s">
        <v>161</v>
      </c>
      <c r="D11" s="1151"/>
      <c r="E11" s="1531">
        <v>236.3</v>
      </c>
      <c r="F11" s="1531"/>
      <c r="G11" s="1531">
        <v>234.1</v>
      </c>
      <c r="H11" s="1531"/>
      <c r="I11" s="1531">
        <v>271.89999999999998</v>
      </c>
      <c r="J11" s="1531"/>
      <c r="K11" s="1531">
        <v>243.9</v>
      </c>
      <c r="L11" s="1531"/>
      <c r="M11" s="1532">
        <v>242</v>
      </c>
      <c r="N11" s="1532"/>
      <c r="O11" s="1173"/>
      <c r="P11" s="1130"/>
    </row>
    <row r="12" spans="1:20" ht="12" customHeight="1">
      <c r="A12" s="1130"/>
      <c r="B12" s="1176"/>
      <c r="C12" s="853" t="s">
        <v>162</v>
      </c>
      <c r="D12" s="1151"/>
      <c r="E12" s="1530">
        <v>2204.6999999999998</v>
      </c>
      <c r="F12" s="1530"/>
      <c r="G12" s="1530">
        <v>2244.4</v>
      </c>
      <c r="H12" s="1530"/>
      <c r="I12" s="1530">
        <v>2239.1999999999998</v>
      </c>
      <c r="J12" s="1530"/>
      <c r="K12" s="1530">
        <v>2228.4</v>
      </c>
      <c r="L12" s="1530"/>
      <c r="M12" s="1509">
        <v>2219.3000000000002</v>
      </c>
      <c r="N12" s="1509"/>
      <c r="O12" s="1173"/>
      <c r="P12" s="1130"/>
    </row>
    <row r="13" spans="1:20" ht="12" customHeight="1">
      <c r="A13" s="1130"/>
      <c r="B13" s="1176"/>
      <c r="C13" s="853" t="s">
        <v>163</v>
      </c>
      <c r="D13" s="1151"/>
      <c r="E13" s="1530">
        <v>1985.9</v>
      </c>
      <c r="F13" s="1530"/>
      <c r="G13" s="1530">
        <v>2036.1</v>
      </c>
      <c r="H13" s="1530"/>
      <c r="I13" s="1530">
        <v>2054</v>
      </c>
      <c r="J13" s="1530"/>
      <c r="K13" s="1530">
        <v>2019.3</v>
      </c>
      <c r="L13" s="1530"/>
      <c r="M13" s="1509">
        <v>2015.8</v>
      </c>
      <c r="N13" s="1509"/>
      <c r="O13" s="1173"/>
      <c r="P13" s="1130"/>
    </row>
    <row r="14" spans="1:20" ht="17.25" customHeight="1">
      <c r="A14" s="1130"/>
      <c r="B14" s="1176"/>
      <c r="C14" s="853" t="s">
        <v>420</v>
      </c>
      <c r="D14" s="1151"/>
      <c r="E14" s="1531">
        <v>392.1</v>
      </c>
      <c r="F14" s="1531"/>
      <c r="G14" s="1531">
        <v>408.6</v>
      </c>
      <c r="H14" s="1531"/>
      <c r="I14" s="1531">
        <v>407.3</v>
      </c>
      <c r="J14" s="1531"/>
      <c r="K14" s="1531">
        <v>348.5</v>
      </c>
      <c r="L14" s="1531"/>
      <c r="M14" s="1532">
        <v>338.4</v>
      </c>
      <c r="N14" s="1532"/>
      <c r="O14" s="1173"/>
      <c r="P14" s="1130"/>
    </row>
    <row r="15" spans="1:20" ht="12" customHeight="1">
      <c r="A15" s="1130"/>
      <c r="B15" s="1176"/>
      <c r="C15" s="853" t="s">
        <v>167</v>
      </c>
      <c r="D15" s="1151"/>
      <c r="E15" s="1530">
        <v>1055.7</v>
      </c>
      <c r="F15" s="1530"/>
      <c r="G15" s="1530">
        <v>1073.9000000000001</v>
      </c>
      <c r="H15" s="1530"/>
      <c r="I15" s="1530">
        <v>1089.7</v>
      </c>
      <c r="J15" s="1530"/>
      <c r="K15" s="1530">
        <v>1074.9000000000001</v>
      </c>
      <c r="L15" s="1530"/>
      <c r="M15" s="1509">
        <v>1090.0999999999999</v>
      </c>
      <c r="N15" s="1509"/>
      <c r="O15" s="1173"/>
      <c r="P15" s="1130"/>
    </row>
    <row r="16" spans="1:20" ht="12" customHeight="1">
      <c r="A16" s="1130"/>
      <c r="B16" s="1176"/>
      <c r="C16" s="853" t="s">
        <v>168</v>
      </c>
      <c r="D16" s="1151"/>
      <c r="E16" s="1530">
        <v>2979.1</v>
      </c>
      <c r="F16" s="1530"/>
      <c r="G16" s="1530">
        <v>3032.1</v>
      </c>
      <c r="H16" s="1530"/>
      <c r="I16" s="1530">
        <v>3068.2</v>
      </c>
      <c r="J16" s="1530"/>
      <c r="K16" s="1530">
        <v>3068.2</v>
      </c>
      <c r="L16" s="1530"/>
      <c r="M16" s="1509">
        <v>3048.6</v>
      </c>
      <c r="N16" s="1509"/>
      <c r="O16" s="1173"/>
      <c r="P16" s="1130"/>
    </row>
    <row r="17" spans="1:17" s="1180" customFormat="1" ht="17.25" customHeight="1">
      <c r="A17" s="1177"/>
      <c r="B17" s="1178"/>
      <c r="C17" s="853" t="s">
        <v>169</v>
      </c>
      <c r="D17" s="1151"/>
      <c r="E17" s="1530">
        <v>3840.1</v>
      </c>
      <c r="F17" s="1530"/>
      <c r="G17" s="1530">
        <v>3923.1</v>
      </c>
      <c r="H17" s="1530"/>
      <c r="I17" s="1530">
        <v>3969.6</v>
      </c>
      <c r="J17" s="1530"/>
      <c r="K17" s="1530">
        <v>3910.5</v>
      </c>
      <c r="L17" s="1530"/>
      <c r="M17" s="1509">
        <v>3896.1</v>
      </c>
      <c r="N17" s="1509"/>
      <c r="O17" s="1179"/>
      <c r="P17" s="1177"/>
    </row>
    <row r="18" spans="1:17" s="1180" customFormat="1" ht="12" customHeight="1">
      <c r="A18" s="1177"/>
      <c r="B18" s="1178"/>
      <c r="C18" s="853" t="s">
        <v>170</v>
      </c>
      <c r="D18" s="1151"/>
      <c r="E18" s="1530">
        <v>586.79999999999995</v>
      </c>
      <c r="F18" s="1530"/>
      <c r="G18" s="1530">
        <v>591.5</v>
      </c>
      <c r="H18" s="1530"/>
      <c r="I18" s="1530">
        <v>595.5</v>
      </c>
      <c r="J18" s="1530"/>
      <c r="K18" s="1530">
        <v>581</v>
      </c>
      <c r="L18" s="1530"/>
      <c r="M18" s="1509">
        <v>581</v>
      </c>
      <c r="N18" s="1509"/>
      <c r="O18" s="1179"/>
      <c r="P18" s="1177"/>
    </row>
    <row r="19" spans="1:17" ht="17.25" customHeight="1">
      <c r="A19" s="1130"/>
      <c r="B19" s="1176"/>
      <c r="C19" s="853" t="s">
        <v>171</v>
      </c>
      <c r="D19" s="1151"/>
      <c r="E19" s="1530">
        <v>3512.9</v>
      </c>
      <c r="F19" s="1530"/>
      <c r="G19" s="1530">
        <v>3595.4</v>
      </c>
      <c r="H19" s="1530"/>
      <c r="I19" s="1530">
        <v>3676.5</v>
      </c>
      <c r="J19" s="1530"/>
      <c r="K19" s="1530">
        <v>3659.4</v>
      </c>
      <c r="L19" s="1530"/>
      <c r="M19" s="1509">
        <v>3641.1</v>
      </c>
      <c r="N19" s="1509"/>
      <c r="O19" s="1173"/>
      <c r="P19" s="1130"/>
      <c r="Q19" s="1274"/>
    </row>
    <row r="20" spans="1:17" ht="12" customHeight="1">
      <c r="A20" s="1130"/>
      <c r="B20" s="1176"/>
      <c r="C20" s="1181"/>
      <c r="D20" s="1323" t="s">
        <v>172</v>
      </c>
      <c r="E20" s="1530">
        <v>2781.4</v>
      </c>
      <c r="F20" s="1530"/>
      <c r="G20" s="1530">
        <v>2830.2</v>
      </c>
      <c r="H20" s="1530"/>
      <c r="I20" s="1530">
        <v>2864.6</v>
      </c>
      <c r="J20" s="1530"/>
      <c r="K20" s="1530">
        <v>2869.9</v>
      </c>
      <c r="L20" s="1530"/>
      <c r="M20" s="1509">
        <v>2867.8</v>
      </c>
      <c r="N20" s="1509"/>
      <c r="O20" s="1173"/>
      <c r="P20" s="1130"/>
    </row>
    <row r="21" spans="1:17" ht="12" customHeight="1">
      <c r="A21" s="1130"/>
      <c r="B21" s="1176"/>
      <c r="C21" s="1181"/>
      <c r="D21" s="1323" t="s">
        <v>173</v>
      </c>
      <c r="E21" s="1530">
        <v>609.29999999999995</v>
      </c>
      <c r="F21" s="1530"/>
      <c r="G21" s="1530">
        <v>630.1</v>
      </c>
      <c r="H21" s="1530"/>
      <c r="I21" s="1530">
        <v>683.6</v>
      </c>
      <c r="J21" s="1530"/>
      <c r="K21" s="1530">
        <v>654.70000000000005</v>
      </c>
      <c r="L21" s="1530"/>
      <c r="M21" s="1509">
        <v>645.5</v>
      </c>
      <c r="N21" s="1509"/>
      <c r="O21" s="1173"/>
      <c r="P21" s="1130"/>
    </row>
    <row r="22" spans="1:17" ht="12" customHeight="1">
      <c r="A22" s="1130"/>
      <c r="B22" s="1176"/>
      <c r="C22" s="1181"/>
      <c r="D22" s="1323" t="s">
        <v>131</v>
      </c>
      <c r="E22" s="1530">
        <v>122.2</v>
      </c>
      <c r="F22" s="1530"/>
      <c r="G22" s="1530">
        <v>135.1</v>
      </c>
      <c r="H22" s="1530"/>
      <c r="I22" s="1530">
        <v>128.19999999999999</v>
      </c>
      <c r="J22" s="1530"/>
      <c r="K22" s="1530">
        <v>134.80000000000001</v>
      </c>
      <c r="L22" s="1530"/>
      <c r="M22" s="1509">
        <v>127.9</v>
      </c>
      <c r="N22" s="1509"/>
      <c r="O22" s="1173"/>
      <c r="P22" s="1130"/>
    </row>
    <row r="23" spans="1:17" ht="12" customHeight="1">
      <c r="A23" s="1130"/>
      <c r="B23" s="1176"/>
      <c r="C23" s="853" t="s">
        <v>174</v>
      </c>
      <c r="D23" s="1151"/>
      <c r="E23" s="1530">
        <v>891.4</v>
      </c>
      <c r="F23" s="1530"/>
      <c r="G23" s="1530">
        <v>895.6</v>
      </c>
      <c r="H23" s="1530"/>
      <c r="I23" s="1530">
        <v>859.3</v>
      </c>
      <c r="J23" s="1530"/>
      <c r="K23" s="1530">
        <v>811.8</v>
      </c>
      <c r="L23" s="1530"/>
      <c r="M23" s="1509">
        <v>813.1</v>
      </c>
      <c r="N23" s="1509"/>
      <c r="O23" s="1173"/>
      <c r="P23" s="1130"/>
    </row>
    <row r="24" spans="1:17" ht="12" customHeight="1">
      <c r="A24" s="1130"/>
      <c r="B24" s="1176"/>
      <c r="C24" s="853" t="s">
        <v>131</v>
      </c>
      <c r="D24" s="1151"/>
      <c r="E24" s="1530">
        <v>22.5</v>
      </c>
      <c r="F24" s="1530"/>
      <c r="G24" s="1530">
        <v>23.6</v>
      </c>
      <c r="H24" s="1530"/>
      <c r="I24" s="1530">
        <v>29.3</v>
      </c>
      <c r="J24" s="1530"/>
      <c r="K24" s="1530">
        <v>20.399999999999999</v>
      </c>
      <c r="L24" s="1530"/>
      <c r="M24" s="1509">
        <v>22.9</v>
      </c>
      <c r="N24" s="1509"/>
      <c r="O24" s="1173"/>
      <c r="P24" s="1130"/>
    </row>
    <row r="25" spans="1:17" ht="17.25" customHeight="1">
      <c r="A25" s="1130"/>
      <c r="B25" s="1176"/>
      <c r="C25" s="859" t="s">
        <v>175</v>
      </c>
      <c r="D25" s="859"/>
      <c r="E25" s="1528"/>
      <c r="F25" s="1528"/>
      <c r="G25" s="1528"/>
      <c r="H25" s="1528"/>
      <c r="I25" s="1528"/>
      <c r="J25" s="1528"/>
      <c r="K25" s="1528"/>
      <c r="L25" s="1528"/>
      <c r="M25" s="1529"/>
      <c r="N25" s="1529"/>
      <c r="O25" s="1173"/>
      <c r="P25" s="1130"/>
    </row>
    <row r="26" spans="1:17" s="1159" customFormat="1" ht="14.25" customHeight="1">
      <c r="A26" s="1156"/>
      <c r="B26" s="1525" t="s">
        <v>176</v>
      </c>
      <c r="C26" s="1525"/>
      <c r="D26" s="1525"/>
      <c r="E26" s="1526">
        <v>61.5</v>
      </c>
      <c r="F26" s="1526"/>
      <c r="G26" s="1526">
        <v>62.6</v>
      </c>
      <c r="H26" s="1526"/>
      <c r="I26" s="1526">
        <v>63.4</v>
      </c>
      <c r="J26" s="1526"/>
      <c r="K26" s="1526">
        <v>63</v>
      </c>
      <c r="L26" s="1526"/>
      <c r="M26" s="1527">
        <v>62.8</v>
      </c>
      <c r="N26" s="1527"/>
      <c r="O26" s="1182"/>
      <c r="P26" s="1156"/>
    </row>
    <row r="27" spans="1:17" ht="12" customHeight="1">
      <c r="A27" s="1130"/>
      <c r="B27" s="1176"/>
      <c r="C27" s="856"/>
      <c r="D27" s="1323" t="s">
        <v>72</v>
      </c>
      <c r="E27" s="1522">
        <v>64.3</v>
      </c>
      <c r="F27" s="1522"/>
      <c r="G27" s="1522">
        <v>65.8</v>
      </c>
      <c r="H27" s="1522"/>
      <c r="I27" s="1522">
        <v>66.900000000000006</v>
      </c>
      <c r="J27" s="1522"/>
      <c r="K27" s="1522">
        <v>66.099999999999994</v>
      </c>
      <c r="L27" s="1522"/>
      <c r="M27" s="1507">
        <v>65.8</v>
      </c>
      <c r="N27" s="1507"/>
      <c r="O27" s="1173"/>
      <c r="P27" s="1130"/>
    </row>
    <row r="28" spans="1:17" ht="12" customHeight="1">
      <c r="A28" s="1130"/>
      <c r="B28" s="1176"/>
      <c r="C28" s="856"/>
      <c r="D28" s="1323" t="s">
        <v>71</v>
      </c>
      <c r="E28" s="1522">
        <v>58.9</v>
      </c>
      <c r="F28" s="1522"/>
      <c r="G28" s="1522">
        <v>59.6</v>
      </c>
      <c r="H28" s="1522"/>
      <c r="I28" s="1522">
        <v>60.1</v>
      </c>
      <c r="J28" s="1522"/>
      <c r="K28" s="1522">
        <v>60</v>
      </c>
      <c r="L28" s="1522"/>
      <c r="M28" s="1507">
        <v>59.9</v>
      </c>
      <c r="N28" s="1507"/>
      <c r="O28" s="1173"/>
      <c r="P28" s="1130"/>
    </row>
    <row r="29" spans="1:17" s="1159" customFormat="1" ht="14.25" customHeight="1">
      <c r="A29" s="1156"/>
      <c r="B29" s="1525" t="s">
        <v>161</v>
      </c>
      <c r="C29" s="1525"/>
      <c r="D29" s="1525"/>
      <c r="E29" s="1526">
        <v>21.4</v>
      </c>
      <c r="F29" s="1526"/>
      <c r="G29" s="1526">
        <v>21.2</v>
      </c>
      <c r="H29" s="1526"/>
      <c r="I29" s="1526">
        <v>24.7</v>
      </c>
      <c r="J29" s="1526"/>
      <c r="K29" s="1526">
        <v>22.2</v>
      </c>
      <c r="L29" s="1526"/>
      <c r="M29" s="1527">
        <v>21.9</v>
      </c>
      <c r="N29" s="1527"/>
      <c r="O29" s="1182"/>
      <c r="P29" s="1156"/>
    </row>
    <row r="30" spans="1:17" ht="12" customHeight="1">
      <c r="A30" s="1130"/>
      <c r="B30" s="1176"/>
      <c r="C30" s="856"/>
      <c r="D30" s="1323" t="s">
        <v>72</v>
      </c>
      <c r="E30" s="1522">
        <v>21.9</v>
      </c>
      <c r="F30" s="1522"/>
      <c r="G30" s="1522">
        <v>21.2</v>
      </c>
      <c r="H30" s="1522"/>
      <c r="I30" s="1522">
        <v>25.8</v>
      </c>
      <c r="J30" s="1522"/>
      <c r="K30" s="1522">
        <v>22.6</v>
      </c>
      <c r="L30" s="1522"/>
      <c r="M30" s="1507">
        <v>23.4</v>
      </c>
      <c r="N30" s="1507"/>
      <c r="O30" s="1173"/>
      <c r="P30" s="1130"/>
    </row>
    <row r="31" spans="1:17" ht="12" customHeight="1">
      <c r="A31" s="1130"/>
      <c r="B31" s="1176"/>
      <c r="C31" s="856"/>
      <c r="D31" s="1323" t="s">
        <v>71</v>
      </c>
      <c r="E31" s="1522">
        <v>20.9</v>
      </c>
      <c r="F31" s="1522"/>
      <c r="G31" s="1522">
        <v>21.3</v>
      </c>
      <c r="H31" s="1522"/>
      <c r="I31" s="1522">
        <v>23.5</v>
      </c>
      <c r="J31" s="1522"/>
      <c r="K31" s="1522">
        <v>21.8</v>
      </c>
      <c r="L31" s="1522"/>
      <c r="M31" s="1507">
        <v>20.399999999999999</v>
      </c>
      <c r="N31" s="1507"/>
      <c r="O31" s="1173"/>
      <c r="P31" s="1130"/>
    </row>
    <row r="32" spans="1:17" s="1159" customFormat="1" ht="14.25" customHeight="1">
      <c r="A32" s="1156"/>
      <c r="B32" s="1525" t="s">
        <v>177</v>
      </c>
      <c r="C32" s="1525"/>
      <c r="D32" s="1525"/>
      <c r="E32" s="1526">
        <v>47.6</v>
      </c>
      <c r="F32" s="1526"/>
      <c r="G32" s="1526">
        <v>47.8</v>
      </c>
      <c r="H32" s="1526"/>
      <c r="I32" s="1526">
        <v>48.4</v>
      </c>
      <c r="J32" s="1526"/>
      <c r="K32" s="1526">
        <v>47.5</v>
      </c>
      <c r="L32" s="1526"/>
      <c r="M32" s="1527">
        <v>48.6</v>
      </c>
      <c r="N32" s="1527"/>
      <c r="O32" s="1182"/>
      <c r="P32" s="1156"/>
    </row>
    <row r="33" spans="1:16" ht="12" customHeight="1">
      <c r="A33" s="1130"/>
      <c r="B33" s="1176"/>
      <c r="C33" s="856"/>
      <c r="D33" s="1323" t="s">
        <v>72</v>
      </c>
      <c r="E33" s="1522">
        <v>54.1</v>
      </c>
      <c r="F33" s="1522"/>
      <c r="G33" s="1522">
        <v>54.6</v>
      </c>
      <c r="H33" s="1522"/>
      <c r="I33" s="1522">
        <v>54.6</v>
      </c>
      <c r="J33" s="1522"/>
      <c r="K33" s="1522">
        <v>53.8</v>
      </c>
      <c r="L33" s="1522"/>
      <c r="M33" s="1507">
        <v>54.6</v>
      </c>
      <c r="N33" s="1507"/>
      <c r="O33" s="1173"/>
      <c r="P33" s="1130"/>
    </row>
    <row r="34" spans="1:16" ht="12" customHeight="1">
      <c r="A34" s="1130"/>
      <c r="B34" s="1176"/>
      <c r="C34" s="856"/>
      <c r="D34" s="1323" t="s">
        <v>71</v>
      </c>
      <c r="E34" s="1522">
        <v>41.7</v>
      </c>
      <c r="F34" s="1522"/>
      <c r="G34" s="1522">
        <v>41.8</v>
      </c>
      <c r="H34" s="1522"/>
      <c r="I34" s="1522">
        <v>42.8</v>
      </c>
      <c r="J34" s="1522"/>
      <c r="K34" s="1522">
        <v>41.9</v>
      </c>
      <c r="L34" s="1522"/>
      <c r="M34" s="1507">
        <v>43.2</v>
      </c>
      <c r="N34" s="1507"/>
      <c r="O34" s="1173"/>
      <c r="P34" s="1130"/>
    </row>
    <row r="35" spans="1:16" ht="17.25" customHeight="1">
      <c r="A35" s="1130"/>
      <c r="B35" s="1176"/>
      <c r="C35" s="1523" t="s">
        <v>178</v>
      </c>
      <c r="D35" s="1523"/>
      <c r="E35" s="1524"/>
      <c r="F35" s="1524"/>
      <c r="G35" s="1524"/>
      <c r="H35" s="1524"/>
      <c r="I35" s="1524"/>
      <c r="J35" s="1524"/>
      <c r="K35" s="1524"/>
      <c r="L35" s="1524"/>
      <c r="M35" s="1521"/>
      <c r="N35" s="1521"/>
      <c r="O35" s="1173"/>
      <c r="P35" s="1130"/>
    </row>
    <row r="36" spans="1:16" ht="12" customHeight="1">
      <c r="A36" s="1130"/>
      <c r="B36" s="1176"/>
      <c r="C36" s="1518" t="s">
        <v>176</v>
      </c>
      <c r="D36" s="1518"/>
      <c r="E36" s="1519">
        <f>+E28-E27</f>
        <v>-5.3999999999999986</v>
      </c>
      <c r="F36" s="1519"/>
      <c r="G36" s="1519">
        <f>+G28-G27</f>
        <v>-6.1999999999999957</v>
      </c>
      <c r="H36" s="1519"/>
      <c r="I36" s="1519">
        <f>+I28-I27</f>
        <v>-6.8000000000000043</v>
      </c>
      <c r="J36" s="1519"/>
      <c r="K36" s="1519">
        <f>+K28-K27</f>
        <v>-6.0999999999999943</v>
      </c>
      <c r="L36" s="1519"/>
      <c r="M36" s="1520">
        <f>+M28-M27</f>
        <v>-5.8999999999999986</v>
      </c>
      <c r="N36" s="1520"/>
      <c r="O36" s="1173"/>
      <c r="P36" s="1130"/>
    </row>
    <row r="37" spans="1:16" ht="12" customHeight="1">
      <c r="A37" s="1130"/>
      <c r="B37" s="1176"/>
      <c r="C37" s="1518" t="s">
        <v>161</v>
      </c>
      <c r="D37" s="1518"/>
      <c r="E37" s="1519">
        <f>+E31-E30</f>
        <v>-1</v>
      </c>
      <c r="F37" s="1519"/>
      <c r="G37" s="1519">
        <f>+G31-G30</f>
        <v>0.10000000000000142</v>
      </c>
      <c r="H37" s="1519"/>
      <c r="I37" s="1519">
        <f>+I31-I30</f>
        <v>-2.3000000000000007</v>
      </c>
      <c r="J37" s="1519"/>
      <c r="K37" s="1519">
        <f>+K31-K30</f>
        <v>-0.80000000000000071</v>
      </c>
      <c r="L37" s="1519"/>
      <c r="M37" s="1520">
        <f>+M31-M30</f>
        <v>-3</v>
      </c>
      <c r="N37" s="1520"/>
      <c r="O37" s="1173"/>
      <c r="P37" s="1130"/>
    </row>
    <row r="38" spans="1:16" ht="12" customHeight="1">
      <c r="A38" s="1130"/>
      <c r="B38" s="1176"/>
      <c r="C38" s="1518" t="s">
        <v>177</v>
      </c>
      <c r="D38" s="1518"/>
      <c r="E38" s="1519">
        <f>+E34-E33</f>
        <v>-12.399999999999999</v>
      </c>
      <c r="F38" s="1519"/>
      <c r="G38" s="1519">
        <f>+G34-G33</f>
        <v>-12.800000000000004</v>
      </c>
      <c r="H38" s="1519"/>
      <c r="I38" s="1519">
        <f>+I34-I33</f>
        <v>-11.800000000000004</v>
      </c>
      <c r="J38" s="1519"/>
      <c r="K38" s="1519">
        <f>+K34-K33</f>
        <v>-11.899999999999999</v>
      </c>
      <c r="L38" s="1519"/>
      <c r="M38" s="1520">
        <f>+M34-M33</f>
        <v>-11.399999999999999</v>
      </c>
      <c r="N38" s="1520"/>
      <c r="O38" s="1173"/>
      <c r="P38" s="1130"/>
    </row>
    <row r="39" spans="1:16" ht="12.75" customHeight="1" thickBot="1">
      <c r="A39" s="1130"/>
      <c r="B39" s="1176"/>
      <c r="C39" s="1323"/>
      <c r="D39" s="1323"/>
      <c r="E39" s="1183"/>
      <c r="F39" s="1183"/>
      <c r="G39" s="1183"/>
      <c r="H39" s="1183"/>
      <c r="I39" s="1183"/>
      <c r="J39" s="1183"/>
      <c r="K39" s="1183"/>
      <c r="L39" s="1183"/>
      <c r="M39" s="1184"/>
      <c r="N39" s="1184"/>
      <c r="O39" s="1173"/>
      <c r="P39" s="1130"/>
    </row>
    <row r="40" spans="1:16" s="1180" customFormat="1" ht="13.5" customHeight="1" thickBot="1">
      <c r="A40" s="1177"/>
      <c r="B40" s="1151"/>
      <c r="C40" s="1513" t="s">
        <v>519</v>
      </c>
      <c r="D40" s="1514"/>
      <c r="E40" s="1514"/>
      <c r="F40" s="1514"/>
      <c r="G40" s="1514"/>
      <c r="H40" s="1514"/>
      <c r="I40" s="1514"/>
      <c r="J40" s="1514"/>
      <c r="K40" s="1514"/>
      <c r="L40" s="1514"/>
      <c r="M40" s="1514"/>
      <c r="N40" s="1515"/>
      <c r="O40" s="1179"/>
      <c r="P40" s="1177"/>
    </row>
    <row r="41" spans="1:16" s="1180" customFormat="1" ht="3.75" customHeight="1">
      <c r="A41" s="1177"/>
      <c r="B41" s="1151"/>
      <c r="C41" s="1503" t="s">
        <v>164</v>
      </c>
      <c r="D41" s="1504"/>
      <c r="E41" s="1155"/>
      <c r="F41" s="1155"/>
      <c r="G41" s="1155"/>
      <c r="H41" s="1155"/>
      <c r="I41" s="1155"/>
      <c r="J41" s="1155"/>
      <c r="K41" s="1155"/>
      <c r="L41" s="1155"/>
      <c r="M41" s="1155"/>
      <c r="N41" s="1155"/>
      <c r="O41" s="1179"/>
      <c r="P41" s="1177"/>
    </row>
    <row r="42" spans="1:16" s="1180" customFormat="1" ht="12.75" customHeight="1">
      <c r="A42" s="1177"/>
      <c r="B42" s="1151"/>
      <c r="C42" s="1504"/>
      <c r="D42" s="1504"/>
      <c r="E42" s="1141" t="s">
        <v>34</v>
      </c>
      <c r="F42" s="1142" t="s">
        <v>34</v>
      </c>
      <c r="G42" s="1141" t="s">
        <v>34</v>
      </c>
      <c r="H42" s="1142" t="s">
        <v>571</v>
      </c>
      <c r="I42" s="1143"/>
      <c r="J42" s="1142" t="s">
        <v>34</v>
      </c>
      <c r="K42" s="1144" t="s">
        <v>34</v>
      </c>
      <c r="L42" s="1145" t="s">
        <v>34</v>
      </c>
      <c r="M42" s="1145" t="s">
        <v>572</v>
      </c>
      <c r="N42" s="1146"/>
      <c r="O42" s="1179"/>
      <c r="P42" s="1177"/>
    </row>
    <row r="43" spans="1:16" s="1180" customFormat="1" ht="12.75" customHeight="1">
      <c r="A43" s="1177"/>
      <c r="B43" s="1151"/>
      <c r="C43" s="1147"/>
      <c r="D43" s="1147"/>
      <c r="E43" s="1506" t="str">
        <f>+E7</f>
        <v>1.º trimestre</v>
      </c>
      <c r="F43" s="1506"/>
      <c r="G43" s="1506" t="str">
        <f>+G7</f>
        <v>2.º trimestre</v>
      </c>
      <c r="H43" s="1506"/>
      <c r="I43" s="1506" t="str">
        <f>+I7</f>
        <v>3.º trimestre</v>
      </c>
      <c r="J43" s="1506"/>
      <c r="K43" s="1506" t="str">
        <f>+K7</f>
        <v>4.º trimestre</v>
      </c>
      <c r="L43" s="1506"/>
      <c r="M43" s="1506" t="str">
        <f>+M7</f>
        <v>1.º trimestre</v>
      </c>
      <c r="N43" s="1506"/>
      <c r="O43" s="1179"/>
      <c r="P43" s="1177"/>
    </row>
    <row r="44" spans="1:16" s="1180" customFormat="1" ht="12.75" customHeight="1">
      <c r="A44" s="1177"/>
      <c r="B44" s="1151"/>
      <c r="C44" s="1147"/>
      <c r="D44" s="1147"/>
      <c r="E44" s="869" t="s">
        <v>165</v>
      </c>
      <c r="F44" s="869" t="s">
        <v>107</v>
      </c>
      <c r="G44" s="869" t="s">
        <v>165</v>
      </c>
      <c r="H44" s="869" t="s">
        <v>107</v>
      </c>
      <c r="I44" s="870" t="s">
        <v>165</v>
      </c>
      <c r="J44" s="870" t="s">
        <v>107</v>
      </c>
      <c r="K44" s="870" t="s">
        <v>165</v>
      </c>
      <c r="L44" s="870" t="s">
        <v>107</v>
      </c>
      <c r="M44" s="870" t="s">
        <v>165</v>
      </c>
      <c r="N44" s="870" t="s">
        <v>107</v>
      </c>
      <c r="O44" s="1179"/>
      <c r="P44" s="1177"/>
    </row>
    <row r="45" spans="1:16" s="1180" customFormat="1" ht="15" customHeight="1">
      <c r="A45" s="1177"/>
      <c r="B45" s="1345"/>
      <c r="C45" s="1497" t="s">
        <v>13</v>
      </c>
      <c r="D45" s="1497"/>
      <c r="E45" s="1335">
        <v>4426.8999999999996</v>
      </c>
      <c r="F45" s="1346">
        <f>+E45/E45*100</f>
        <v>100</v>
      </c>
      <c r="G45" s="1335">
        <v>4514.6000000000004</v>
      </c>
      <c r="H45" s="1346">
        <f>+G45/G45*100</f>
        <v>100</v>
      </c>
      <c r="I45" s="1335">
        <v>4565.1000000000004</v>
      </c>
      <c r="J45" s="1346">
        <f>+I45/I45*100</f>
        <v>100</v>
      </c>
      <c r="K45" s="1335">
        <v>4491.6000000000004</v>
      </c>
      <c r="L45" s="1346">
        <f>+K45/K45*100</f>
        <v>100</v>
      </c>
      <c r="M45" s="1279">
        <v>4477.1000000000004</v>
      </c>
      <c r="N45" s="1347">
        <f>+M45/M45*100</f>
        <v>100</v>
      </c>
      <c r="O45" s="1179"/>
      <c r="P45" s="1177"/>
    </row>
    <row r="46" spans="1:16" s="1180" customFormat="1" ht="12.75" customHeight="1">
      <c r="A46" s="1177"/>
      <c r="B46" s="1151"/>
      <c r="C46" s="857"/>
      <c r="D46" s="1323" t="s">
        <v>72</v>
      </c>
      <c r="E46" s="1336">
        <v>2273.4</v>
      </c>
      <c r="F46" s="1348">
        <f>+E46/E45*100</f>
        <v>51.354220786554926</v>
      </c>
      <c r="G46" s="1336">
        <v>2332</v>
      </c>
      <c r="H46" s="1348">
        <f>+G46/G45*100</f>
        <v>51.654631639569395</v>
      </c>
      <c r="I46" s="1336">
        <v>2361.6999999999998</v>
      </c>
      <c r="J46" s="1348">
        <f>+I46/I45*100</f>
        <v>51.733806488357317</v>
      </c>
      <c r="K46" s="1336">
        <v>2310.8000000000002</v>
      </c>
      <c r="L46" s="1348">
        <f>+K46/K45*100</f>
        <v>51.447145783239826</v>
      </c>
      <c r="M46" s="1277">
        <v>2301.1</v>
      </c>
      <c r="N46" s="1349">
        <f>+M46/M45*100</f>
        <v>51.397109736213167</v>
      </c>
      <c r="O46" s="1179"/>
      <c r="P46" s="1177"/>
    </row>
    <row r="47" spans="1:16" s="1180" customFormat="1" ht="12.75" customHeight="1">
      <c r="A47" s="1177"/>
      <c r="B47" s="1151"/>
      <c r="C47" s="857"/>
      <c r="D47" s="1323" t="s">
        <v>71</v>
      </c>
      <c r="E47" s="1336">
        <v>2153.4</v>
      </c>
      <c r="F47" s="1348">
        <f>+E47/E45*100</f>
        <v>48.643520296369921</v>
      </c>
      <c r="G47" s="1336">
        <v>2182.6</v>
      </c>
      <c r="H47" s="1348">
        <f>+G47/G45*100</f>
        <v>48.345368360430598</v>
      </c>
      <c r="I47" s="1336">
        <v>2203.4</v>
      </c>
      <c r="J47" s="1348">
        <f>+I47/I45*100</f>
        <v>48.266193511642683</v>
      </c>
      <c r="K47" s="1336">
        <v>2180.6999999999998</v>
      </c>
      <c r="L47" s="1348">
        <f>+K47/K45*100</f>
        <v>48.550627838632103</v>
      </c>
      <c r="M47" s="1277">
        <v>2176</v>
      </c>
      <c r="N47" s="1349">
        <f>+M47/M45*100</f>
        <v>48.602890263786826</v>
      </c>
      <c r="O47" s="1179"/>
      <c r="P47" s="1177"/>
    </row>
    <row r="48" spans="1:16" s="1180" customFormat="1" ht="14.25" customHeight="1">
      <c r="A48" s="1177"/>
      <c r="B48" s="1151"/>
      <c r="C48" s="853" t="s">
        <v>161</v>
      </c>
      <c r="D48" s="860"/>
      <c r="E48" s="1337">
        <v>236.3</v>
      </c>
      <c r="F48" s="1350">
        <f>+E48/E$45*100</f>
        <v>5.3378210485893067</v>
      </c>
      <c r="G48" s="1337">
        <v>234.1</v>
      </c>
      <c r="H48" s="1350">
        <f>+G48/G$45*100</f>
        <v>5.1853984849156065</v>
      </c>
      <c r="I48" s="1337">
        <v>271.89999999999998</v>
      </c>
      <c r="J48" s="1350">
        <f>+I48/I$45*100</f>
        <v>5.9560579176797868</v>
      </c>
      <c r="K48" s="1337">
        <v>243.9</v>
      </c>
      <c r="L48" s="1350">
        <f>+K48/K$45*100</f>
        <v>5.4301362543414369</v>
      </c>
      <c r="M48" s="1278">
        <v>242</v>
      </c>
      <c r="N48" s="1351">
        <f>+M48/M$45*100</f>
        <v>5.4052846708807039</v>
      </c>
      <c r="O48" s="1179"/>
      <c r="P48" s="1177"/>
    </row>
    <row r="49" spans="1:16" s="1180" customFormat="1" ht="12.75" customHeight="1">
      <c r="A49" s="1177"/>
      <c r="B49" s="1151"/>
      <c r="C49" s="856"/>
      <c r="D49" s="1352" t="s">
        <v>72</v>
      </c>
      <c r="E49" s="1336">
        <v>122</v>
      </c>
      <c r="F49" s="1348">
        <f>+E49/E48*100</f>
        <v>51.629284807448158</v>
      </c>
      <c r="G49" s="1336">
        <v>117.9</v>
      </c>
      <c r="H49" s="1348">
        <f>+G49/G48*100</f>
        <v>50.363092695429316</v>
      </c>
      <c r="I49" s="1336">
        <v>143.6</v>
      </c>
      <c r="J49" s="1348">
        <f>+I49/I48*100</f>
        <v>52.813534387642513</v>
      </c>
      <c r="K49" s="1336">
        <v>125.3</v>
      </c>
      <c r="L49" s="1348">
        <f>+K49/K48*100</f>
        <v>51.373513735137344</v>
      </c>
      <c r="M49" s="1277">
        <v>131</v>
      </c>
      <c r="N49" s="1349">
        <f>+M49/M48*100</f>
        <v>54.132231404958674</v>
      </c>
      <c r="O49" s="1179"/>
      <c r="P49" s="1177"/>
    </row>
    <row r="50" spans="1:16" s="1180" customFormat="1" ht="12.75" customHeight="1">
      <c r="A50" s="1177"/>
      <c r="B50" s="1151"/>
      <c r="C50" s="856"/>
      <c r="D50" s="1352" t="s">
        <v>71</v>
      </c>
      <c r="E50" s="1336">
        <v>114.3</v>
      </c>
      <c r="F50" s="1348">
        <f>+E50/E48*100</f>
        <v>48.370715192551842</v>
      </c>
      <c r="G50" s="1336">
        <v>116.2</v>
      </c>
      <c r="H50" s="1348">
        <f>+G50/G48*100</f>
        <v>49.636907304570698</v>
      </c>
      <c r="I50" s="1336">
        <v>128.30000000000001</v>
      </c>
      <c r="J50" s="1348">
        <f>+I50/I48*100</f>
        <v>47.186465612357495</v>
      </c>
      <c r="K50" s="1336">
        <v>118.5</v>
      </c>
      <c r="L50" s="1348">
        <f>+K50/K48*100</f>
        <v>48.585485854858547</v>
      </c>
      <c r="M50" s="1277">
        <v>111</v>
      </c>
      <c r="N50" s="1349">
        <f>+M50/M48*100</f>
        <v>45.867768595041326</v>
      </c>
      <c r="O50" s="1179"/>
      <c r="P50" s="1177"/>
    </row>
    <row r="51" spans="1:16" s="1180" customFormat="1" ht="14.25" customHeight="1">
      <c r="A51" s="1177"/>
      <c r="B51" s="1151"/>
      <c r="C51" s="853" t="s">
        <v>516</v>
      </c>
      <c r="D51" s="860"/>
      <c r="E51" s="1337">
        <v>933.5</v>
      </c>
      <c r="F51" s="1350">
        <f>+E51/E$45*100</f>
        <v>21.086990896564188</v>
      </c>
      <c r="G51" s="1337">
        <v>953.8</v>
      </c>
      <c r="H51" s="1350">
        <f>+G51/G$45*100</f>
        <v>21.127010144863327</v>
      </c>
      <c r="I51" s="1337">
        <v>952.2</v>
      </c>
      <c r="J51" s="1350">
        <f>+I51/I$45*100</f>
        <v>20.858250640730759</v>
      </c>
      <c r="K51" s="1337">
        <v>940.7</v>
      </c>
      <c r="L51" s="1350">
        <f>+K51/K$45*100</f>
        <v>20.943539050672367</v>
      </c>
      <c r="M51" s="1278">
        <v>940.9</v>
      </c>
      <c r="N51" s="1351">
        <f>+M51/M$45*100</f>
        <v>21.015836143932454</v>
      </c>
      <c r="O51" s="1353"/>
      <c r="P51" s="1177"/>
    </row>
    <row r="52" spans="1:16" s="1180" customFormat="1" ht="12.75" customHeight="1">
      <c r="A52" s="1177"/>
      <c r="B52" s="1151"/>
      <c r="C52" s="856"/>
      <c r="D52" s="1352" t="s">
        <v>72</v>
      </c>
      <c r="E52" s="1336">
        <v>464.1</v>
      </c>
      <c r="F52" s="1348">
        <f>+E52/E51*100</f>
        <v>49.716122121049814</v>
      </c>
      <c r="G52" s="1336">
        <v>474</v>
      </c>
      <c r="H52" s="1348">
        <f>+G52/G51*100</f>
        <v>49.695953029985326</v>
      </c>
      <c r="I52" s="1336">
        <v>476</v>
      </c>
      <c r="J52" s="1348">
        <f>+I52/I51*100</f>
        <v>49.989498004620877</v>
      </c>
      <c r="K52" s="1336">
        <v>471.7</v>
      </c>
      <c r="L52" s="1348">
        <f>+K52/K51*100</f>
        <v>50.143510152014457</v>
      </c>
      <c r="M52" s="1277">
        <v>466.7</v>
      </c>
      <c r="N52" s="1349">
        <f>+M52/M51*100</f>
        <v>49.601445424593479</v>
      </c>
      <c r="O52" s="1179"/>
      <c r="P52" s="1177"/>
    </row>
    <row r="53" spans="1:16" s="1180" customFormat="1" ht="12.75" customHeight="1">
      <c r="A53" s="1177"/>
      <c r="B53" s="1151"/>
      <c r="C53" s="856"/>
      <c r="D53" s="1352" t="s">
        <v>71</v>
      </c>
      <c r="E53" s="1336">
        <v>469.4</v>
      </c>
      <c r="F53" s="1348">
        <f>+E53/E51*100</f>
        <v>50.283877878950193</v>
      </c>
      <c r="G53" s="1336">
        <v>479.8</v>
      </c>
      <c r="H53" s="1348">
        <f>+G53/G51*100</f>
        <v>50.304046970014682</v>
      </c>
      <c r="I53" s="1336">
        <v>476.2</v>
      </c>
      <c r="J53" s="1348">
        <f>+I53/I51*100</f>
        <v>50.010501995379123</v>
      </c>
      <c r="K53" s="1336">
        <v>469</v>
      </c>
      <c r="L53" s="1348">
        <f>+K53/K51*100</f>
        <v>49.856489847985543</v>
      </c>
      <c r="M53" s="1277">
        <v>474.2</v>
      </c>
      <c r="N53" s="1349">
        <f>+M53/M51*100</f>
        <v>50.398554575406528</v>
      </c>
      <c r="O53" s="1179"/>
      <c r="P53" s="1177"/>
    </row>
    <row r="54" spans="1:16" s="1180" customFormat="1" ht="14.25" customHeight="1">
      <c r="A54" s="1177"/>
      <c r="B54" s="1151"/>
      <c r="C54" s="853" t="s">
        <v>517</v>
      </c>
      <c r="D54" s="860"/>
      <c r="E54" s="1337">
        <v>1271.2</v>
      </c>
      <c r="F54" s="1350">
        <f>+E54/E$45*100</f>
        <v>28.715353859359826</v>
      </c>
      <c r="G54" s="1337">
        <v>1290.5999999999999</v>
      </c>
      <c r="H54" s="1350">
        <f>+G54/G$45*100</f>
        <v>28.587250254729096</v>
      </c>
      <c r="I54" s="1337">
        <v>1287.0999999999999</v>
      </c>
      <c r="J54" s="1350">
        <f>+I54/I$45*100</f>
        <v>28.194344045037344</v>
      </c>
      <c r="K54" s="1337">
        <v>1287.7</v>
      </c>
      <c r="L54" s="1350">
        <f>+K54/K$45*100</f>
        <v>28.669071155044971</v>
      </c>
      <c r="M54" s="1278">
        <v>1278.4000000000001</v>
      </c>
      <c r="N54" s="1351">
        <f>+M54/M$45*100</f>
        <v>28.55419802997476</v>
      </c>
      <c r="O54" s="1179"/>
      <c r="P54" s="1177"/>
    </row>
    <row r="55" spans="1:16" s="1180" customFormat="1" ht="12.75" customHeight="1">
      <c r="A55" s="1177"/>
      <c r="B55" s="1151"/>
      <c r="C55" s="856"/>
      <c r="D55" s="1352" t="s">
        <v>72</v>
      </c>
      <c r="E55" s="1336">
        <v>633.70000000000005</v>
      </c>
      <c r="F55" s="1348">
        <f>+E55/E54*100</f>
        <v>49.850534927627436</v>
      </c>
      <c r="G55" s="1336">
        <v>652.4</v>
      </c>
      <c r="H55" s="1348">
        <f>+G55/G54*100</f>
        <v>50.550131721679833</v>
      </c>
      <c r="I55" s="1336">
        <v>652.70000000000005</v>
      </c>
      <c r="J55" s="1348">
        <f>+I55/I54*100</f>
        <v>50.710900473933648</v>
      </c>
      <c r="K55" s="1336">
        <v>639.5</v>
      </c>
      <c r="L55" s="1348">
        <f>+K55/K54*100</f>
        <v>49.662188397918769</v>
      </c>
      <c r="M55" s="1277">
        <v>637.9</v>
      </c>
      <c r="N55" s="1349">
        <f>+M55/M54*100</f>
        <v>49.898310387984971</v>
      </c>
      <c r="O55" s="1179"/>
      <c r="P55" s="1177"/>
    </row>
    <row r="56" spans="1:16" s="1180" customFormat="1" ht="12.75" customHeight="1">
      <c r="A56" s="1177"/>
      <c r="B56" s="1151"/>
      <c r="C56" s="856"/>
      <c r="D56" s="1352" t="s">
        <v>71</v>
      </c>
      <c r="E56" s="1336">
        <v>637.5</v>
      </c>
      <c r="F56" s="1348">
        <f>+E56/E54*100</f>
        <v>50.149465072372557</v>
      </c>
      <c r="G56" s="1336">
        <v>638.20000000000005</v>
      </c>
      <c r="H56" s="1348">
        <f>+G56/G54*100</f>
        <v>49.449868278320167</v>
      </c>
      <c r="I56" s="1336">
        <v>634.4</v>
      </c>
      <c r="J56" s="1348">
        <f>+I56/I54*100</f>
        <v>49.289099526066352</v>
      </c>
      <c r="K56" s="1336">
        <v>648.20000000000005</v>
      </c>
      <c r="L56" s="1348">
        <f>+K56/K54*100</f>
        <v>50.337811602081231</v>
      </c>
      <c r="M56" s="1277">
        <v>640.4</v>
      </c>
      <c r="N56" s="1349">
        <f>+M56/M54*100</f>
        <v>50.093867334167705</v>
      </c>
      <c r="O56" s="1179"/>
      <c r="P56" s="1177"/>
    </row>
    <row r="57" spans="1:16" s="1180" customFormat="1" ht="14.25" customHeight="1">
      <c r="A57" s="1177"/>
      <c r="B57" s="1151"/>
      <c r="C57" s="853" t="s">
        <v>518</v>
      </c>
      <c r="D57" s="860"/>
      <c r="E57" s="1337">
        <v>1754.2</v>
      </c>
      <c r="F57" s="1350">
        <f>+E57/E$45*100</f>
        <v>39.625923332354475</v>
      </c>
      <c r="G57" s="1337">
        <v>1781</v>
      </c>
      <c r="H57" s="1350">
        <f>+G57/G$45*100</f>
        <v>39.449785141540779</v>
      </c>
      <c r="I57" s="1337">
        <v>1790.5</v>
      </c>
      <c r="J57" s="1350">
        <f>+I57/I$45*100</f>
        <v>39.221484742941001</v>
      </c>
      <c r="K57" s="1337">
        <v>1789.4</v>
      </c>
      <c r="L57" s="1350">
        <f>+K57/K$45*100</f>
        <v>39.838810223528363</v>
      </c>
      <c r="M57" s="1278">
        <v>1785</v>
      </c>
      <c r="N57" s="1351">
        <f>+M57/M$45*100</f>
        <v>39.869558419512629</v>
      </c>
      <c r="O57" s="1179"/>
      <c r="P57" s="1177"/>
    </row>
    <row r="58" spans="1:16" s="1180" customFormat="1" ht="12.75" customHeight="1">
      <c r="A58" s="1177"/>
      <c r="B58" s="1151"/>
      <c r="C58" s="856"/>
      <c r="D58" s="1352" t="s">
        <v>72</v>
      </c>
      <c r="E58" s="1336">
        <v>905.8</v>
      </c>
      <c r="F58" s="1348">
        <f>+E58/E57*100</f>
        <v>51.636073423782911</v>
      </c>
      <c r="G58" s="1336">
        <v>924.4</v>
      </c>
      <c r="H58" s="1348">
        <f>+G58/G57*100</f>
        <v>51.903425042111174</v>
      </c>
      <c r="I58" s="1336">
        <v>925.4</v>
      </c>
      <c r="J58" s="1348">
        <f>+I58/I57*100</f>
        <v>51.683887182351299</v>
      </c>
      <c r="K58" s="1336">
        <v>926.6</v>
      </c>
      <c r="L58" s="1348">
        <f>+K58/K57*100</f>
        <v>51.78272046496032</v>
      </c>
      <c r="M58" s="1277">
        <v>920.3</v>
      </c>
      <c r="N58" s="1349">
        <f>+M58/M57*100</f>
        <v>51.55742296918767</v>
      </c>
      <c r="O58" s="1179"/>
      <c r="P58" s="1177"/>
    </row>
    <row r="59" spans="1:16" s="1180" customFormat="1" ht="12.75" customHeight="1">
      <c r="A59" s="1177"/>
      <c r="B59" s="1151"/>
      <c r="C59" s="856"/>
      <c r="D59" s="1352" t="s">
        <v>71</v>
      </c>
      <c r="E59" s="1336">
        <v>848.4</v>
      </c>
      <c r="F59" s="1348">
        <f>+E59/E57*100</f>
        <v>48.363926576217075</v>
      </c>
      <c r="G59" s="1336">
        <v>856.6</v>
      </c>
      <c r="H59" s="1348">
        <f>+G59/G57*100</f>
        <v>48.096574957888826</v>
      </c>
      <c r="I59" s="1336">
        <v>865.1</v>
      </c>
      <c r="J59" s="1348">
        <f>+I59/I57*100</f>
        <v>48.316112817648701</v>
      </c>
      <c r="K59" s="1336">
        <v>862.8</v>
      </c>
      <c r="L59" s="1348">
        <f>+K59/K57*100</f>
        <v>48.217279535039673</v>
      </c>
      <c r="M59" s="1277">
        <v>864.7</v>
      </c>
      <c r="N59" s="1349">
        <f>+M59/M57*100</f>
        <v>48.44257703081233</v>
      </c>
      <c r="O59" s="1179"/>
      <c r="P59" s="1177"/>
    </row>
    <row r="60" spans="1:16" s="1180" customFormat="1" ht="14.25" customHeight="1">
      <c r="A60" s="1177"/>
      <c r="B60" s="1151"/>
      <c r="C60" s="853" t="s">
        <v>520</v>
      </c>
      <c r="D60" s="860"/>
      <c r="E60" s="1337">
        <v>231.7</v>
      </c>
      <c r="F60" s="1350">
        <f>+E60/E$45*100</f>
        <v>5.2339108631322144</v>
      </c>
      <c r="G60" s="1337">
        <v>255.1</v>
      </c>
      <c r="H60" s="1350">
        <f>+G60/G$45*100</f>
        <v>5.6505559739511799</v>
      </c>
      <c r="I60" s="1337">
        <v>263.5</v>
      </c>
      <c r="J60" s="1350">
        <f>+I60/I$45*100</f>
        <v>5.7720531861295479</v>
      </c>
      <c r="K60" s="1337">
        <v>229.9</v>
      </c>
      <c r="L60" s="1350">
        <f>+K60/K$45*100</f>
        <v>5.1184433164128595</v>
      </c>
      <c r="M60" s="1278">
        <v>230.9</v>
      </c>
      <c r="N60" s="1351">
        <f>+M60/M$45*100</f>
        <v>5.1573563244064236</v>
      </c>
      <c r="O60" s="1179"/>
      <c r="P60" s="1177"/>
    </row>
    <row r="61" spans="1:16" s="1180" customFormat="1" ht="12.75" customHeight="1">
      <c r="A61" s="1177"/>
      <c r="B61" s="1151"/>
      <c r="C61" s="856"/>
      <c r="D61" s="1352" t="s">
        <v>72</v>
      </c>
      <c r="E61" s="1336">
        <v>147.9</v>
      </c>
      <c r="F61" s="1348">
        <f>+E61/E60*100</f>
        <v>63.83254208027622</v>
      </c>
      <c r="G61" s="1336">
        <v>163.4</v>
      </c>
      <c r="H61" s="1348">
        <f>+G61/G60*100</f>
        <v>64.053312426499417</v>
      </c>
      <c r="I61" s="1336">
        <v>164.1</v>
      </c>
      <c r="J61" s="1348">
        <f>+I61/I60*100</f>
        <v>62.277039848197347</v>
      </c>
      <c r="K61" s="1336">
        <v>147.69999999999999</v>
      </c>
      <c r="L61" s="1348">
        <f>+K61/K60*100</f>
        <v>64.245324053936486</v>
      </c>
      <c r="M61" s="1277">
        <v>145.19999999999999</v>
      </c>
      <c r="N61" s="1349">
        <f>+M61/M60*100</f>
        <v>62.884365526201812</v>
      </c>
      <c r="O61" s="1179"/>
      <c r="P61" s="1177"/>
    </row>
    <row r="62" spans="1:16" s="1180" customFormat="1" ht="12.75" customHeight="1">
      <c r="A62" s="1177"/>
      <c r="B62" s="1151"/>
      <c r="C62" s="856"/>
      <c r="D62" s="1352" t="s">
        <v>71</v>
      </c>
      <c r="E62" s="1336">
        <v>83.8</v>
      </c>
      <c r="F62" s="1348">
        <f>+E62/E60*100</f>
        <v>36.16745791972378</v>
      </c>
      <c r="G62" s="1336">
        <v>91.7</v>
      </c>
      <c r="H62" s="1348">
        <f>+G62/G60*100</f>
        <v>35.94668757350059</v>
      </c>
      <c r="I62" s="1336">
        <v>99.4</v>
      </c>
      <c r="J62" s="1348">
        <f>+I62/I60*100</f>
        <v>37.72296015180266</v>
      </c>
      <c r="K62" s="1336">
        <v>82.3</v>
      </c>
      <c r="L62" s="1348">
        <f>+K62/K60*100</f>
        <v>35.798173118747279</v>
      </c>
      <c r="M62" s="1277">
        <v>85.7</v>
      </c>
      <c r="N62" s="1349">
        <f>+M62/M60*100</f>
        <v>37.115634473798181</v>
      </c>
      <c r="O62" s="1179"/>
      <c r="P62" s="1177"/>
    </row>
    <row r="63" spans="1:16" s="941" customFormat="1" ht="13.5" customHeight="1">
      <c r="A63" s="975"/>
      <c r="B63" s="975"/>
      <c r="C63" s="976" t="s">
        <v>453</v>
      </c>
      <c r="D63" s="977"/>
      <c r="E63" s="978"/>
      <c r="F63" s="1160"/>
      <c r="G63" s="978"/>
      <c r="H63" s="1160"/>
      <c r="I63" s="978"/>
      <c r="J63" s="1160"/>
      <c r="K63" s="978"/>
      <c r="L63" s="1160"/>
      <c r="M63" s="978"/>
      <c r="N63" s="1160"/>
      <c r="O63" s="1179"/>
      <c r="P63" s="970"/>
    </row>
    <row r="64" spans="1:16" ht="13.5" customHeight="1">
      <c r="A64" s="1130"/>
      <c r="B64" s="1126"/>
      <c r="C64" s="1161" t="s">
        <v>446</v>
      </c>
      <c r="D64" s="1135"/>
      <c r="E64" s="1162" t="s">
        <v>88</v>
      </c>
      <c r="F64" s="1083"/>
      <c r="G64" s="1163"/>
      <c r="H64" s="1163"/>
      <c r="I64" s="1183"/>
      <c r="J64" s="1186"/>
      <c r="K64" s="1187"/>
      <c r="L64" s="1183"/>
      <c r="M64" s="1188"/>
      <c r="N64" s="1188"/>
      <c r="O64" s="1179"/>
      <c r="P64" s="1130"/>
    </row>
    <row r="65" spans="1:16" s="1159" customFormat="1" ht="13.5" customHeight="1">
      <c r="A65" s="1156"/>
      <c r="B65" s="1189"/>
      <c r="C65" s="1189"/>
      <c r="D65" s="1189"/>
      <c r="E65" s="1126"/>
      <c r="F65" s="1126"/>
      <c r="G65" s="1126"/>
      <c r="H65" s="1126"/>
      <c r="I65" s="1126"/>
      <c r="J65" s="1126"/>
      <c r="K65" s="1516">
        <v>42125</v>
      </c>
      <c r="L65" s="1516"/>
      <c r="M65" s="1516"/>
      <c r="N65" s="1516"/>
      <c r="O65" s="1190">
        <v>7</v>
      </c>
      <c r="P65" s="1130"/>
    </row>
    <row r="69" spans="1:16" ht="8.25" customHeight="1"/>
    <row r="71" spans="1:16" ht="9" customHeight="1">
      <c r="O71" s="1191"/>
    </row>
    <row r="72" spans="1:16" ht="8.25" customHeight="1">
      <c r="M72" s="1517"/>
      <c r="N72" s="1517"/>
      <c r="O72" s="1517"/>
    </row>
    <row r="73" spans="1:16" ht="9.75" customHeight="1"/>
  </sheetData>
  <mergeCells count="182">
    <mergeCell ref="C8:D8"/>
    <mergeCell ref="E8:F8"/>
    <mergeCell ref="G8:H8"/>
    <mergeCell ref="I8:J8"/>
    <mergeCell ref="K8:L8"/>
    <mergeCell ref="M8:N8"/>
    <mergeCell ref="C1:D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C38:D38"/>
    <mergeCell ref="E38:F38"/>
    <mergeCell ref="G38:H38"/>
    <mergeCell ref="I38:J38"/>
    <mergeCell ref="K38:L38"/>
    <mergeCell ref="M38:N38"/>
    <mergeCell ref="C37:D37"/>
    <mergeCell ref="E37:F37"/>
    <mergeCell ref="G37:H37"/>
    <mergeCell ref="I37:J37"/>
    <mergeCell ref="K37:L37"/>
    <mergeCell ref="M37:N37"/>
    <mergeCell ref="C45:D45"/>
    <mergeCell ref="K65:N65"/>
    <mergeCell ref="M72:O72"/>
    <mergeCell ref="C40:N40"/>
    <mergeCell ref="C41:D42"/>
    <mergeCell ref="E43:F43"/>
    <mergeCell ref="G43:H43"/>
    <mergeCell ref="I43:J43"/>
    <mergeCell ref="K43:L43"/>
    <mergeCell ref="M43:N43"/>
  </mergeCells>
  <conditionalFormatting sqref="E7:N7">
    <cfRule type="cellIs" dxfId="17" priority="2" operator="equal">
      <formula>"1.º trimestre"</formula>
    </cfRule>
  </conditionalFormatting>
  <conditionalFormatting sqref="E43:N43">
    <cfRule type="cellIs" dxfId="16"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tabColor theme="5"/>
  </sheetPr>
  <dimension ref="A1:T74"/>
  <sheetViews>
    <sheetView showRuler="0" zoomScaleNormal="100" workbookViewId="0"/>
  </sheetViews>
  <sheetFormatPr defaultRowHeight="12.75"/>
  <cols>
    <col min="1" max="1" width="1" style="1131" customWidth="1"/>
    <col min="2" max="2" width="2.5703125" style="1131" customWidth="1"/>
    <col min="3" max="3" width="1" style="1131" customWidth="1"/>
    <col min="4" max="4" width="32.42578125" style="1131" customWidth="1"/>
    <col min="5" max="5" width="7.42578125" style="1131" customWidth="1"/>
    <col min="6" max="6" width="5.140625" style="1131" customWidth="1"/>
    <col min="7" max="7" width="7.42578125" style="1131" customWidth="1"/>
    <col min="8" max="8" width="5.140625" style="1131" customWidth="1"/>
    <col min="9" max="9" width="7.42578125" style="1131" customWidth="1"/>
    <col min="10" max="10" width="5.140625" style="1131" customWidth="1"/>
    <col min="11" max="11" width="7.42578125" style="1131" customWidth="1"/>
    <col min="12" max="12" width="5.140625" style="1131" customWidth="1"/>
    <col min="13" max="13" width="7.42578125" style="1131" customWidth="1"/>
    <col min="14" max="14" width="5.140625" style="1131" customWidth="1"/>
    <col min="15" max="15" width="2.5703125" style="1131" customWidth="1"/>
    <col min="16" max="16" width="1" style="1131" customWidth="1"/>
    <col min="17" max="34" width="9.140625" style="1131" customWidth="1"/>
    <col min="35" max="16384" width="9.140625" style="1131"/>
  </cols>
  <sheetData>
    <row r="1" spans="1:20" ht="13.5" customHeight="1">
      <c r="A1" s="1130"/>
      <c r="B1" s="1354"/>
      <c r="C1" s="1354"/>
      <c r="D1" s="1354"/>
      <c r="E1" s="1127"/>
      <c r="F1" s="1127"/>
      <c r="G1" s="1127"/>
      <c r="H1" s="1127"/>
      <c r="I1" s="1548" t="s">
        <v>341</v>
      </c>
      <c r="J1" s="1548"/>
      <c r="K1" s="1548"/>
      <c r="L1" s="1548"/>
      <c r="M1" s="1548"/>
      <c r="N1" s="1548"/>
      <c r="O1" s="1129"/>
      <c r="P1" s="1130"/>
    </row>
    <row r="2" spans="1:20" ht="6" customHeight="1">
      <c r="A2" s="1130"/>
      <c r="B2" s="1194"/>
      <c r="C2" s="1197"/>
      <c r="D2" s="1197"/>
      <c r="E2" s="1198"/>
      <c r="F2" s="1198"/>
      <c r="G2" s="1198"/>
      <c r="H2" s="1198"/>
      <c r="I2" s="1126"/>
      <c r="J2" s="1126"/>
      <c r="K2" s="1126"/>
      <c r="L2" s="1126"/>
      <c r="M2" s="1126"/>
      <c r="N2" s="1322"/>
      <c r="O2" s="1126"/>
      <c r="P2" s="1130"/>
    </row>
    <row r="3" spans="1:20" ht="10.5" customHeight="1" thickBot="1">
      <c r="A3" s="1130"/>
      <c r="B3" s="1195"/>
      <c r="C3" s="1196"/>
      <c r="D3" s="1197"/>
      <c r="E3" s="1198"/>
      <c r="F3" s="1198"/>
      <c r="G3" s="1198"/>
      <c r="H3" s="1198"/>
      <c r="I3" s="1126"/>
      <c r="J3" s="1126"/>
      <c r="K3" s="1126"/>
      <c r="L3" s="1126"/>
      <c r="M3" s="1508" t="s">
        <v>73</v>
      </c>
      <c r="N3" s="1508"/>
      <c r="O3" s="1126"/>
      <c r="P3" s="1130"/>
    </row>
    <row r="4" spans="1:20" s="1139" customFormat="1" ht="13.5" customHeight="1" thickBot="1">
      <c r="A4" s="1137"/>
      <c r="B4" s="1138"/>
      <c r="C4" s="1538" t="s">
        <v>184</v>
      </c>
      <c r="D4" s="1539"/>
      <c r="E4" s="1539"/>
      <c r="F4" s="1539"/>
      <c r="G4" s="1539"/>
      <c r="H4" s="1539"/>
      <c r="I4" s="1539"/>
      <c r="J4" s="1539"/>
      <c r="K4" s="1539"/>
      <c r="L4" s="1539"/>
      <c r="M4" s="1539"/>
      <c r="N4" s="1540"/>
      <c r="O4" s="1126"/>
      <c r="P4" s="1137"/>
    </row>
    <row r="5" spans="1:20" ht="3" customHeight="1">
      <c r="A5" s="1130"/>
      <c r="B5" s="1134"/>
      <c r="C5" s="1503" t="s">
        <v>160</v>
      </c>
      <c r="D5" s="1504"/>
      <c r="E5" s="1199"/>
      <c r="F5" s="1199"/>
      <c r="G5" s="1199"/>
      <c r="H5" s="1199"/>
      <c r="I5" s="1199"/>
      <c r="J5" s="1199"/>
      <c r="K5" s="1192"/>
      <c r="L5" s="1200"/>
      <c r="M5" s="1200"/>
      <c r="N5" s="1200"/>
      <c r="O5" s="1126"/>
      <c r="P5" s="1137"/>
    </row>
    <row r="6" spans="1:20" ht="12.75" customHeight="1">
      <c r="A6" s="1130"/>
      <c r="B6" s="1134"/>
      <c r="C6" s="1505"/>
      <c r="D6" s="1505"/>
      <c r="E6" s="1141" t="s">
        <v>34</v>
      </c>
      <c r="F6" s="1142" t="s">
        <v>34</v>
      </c>
      <c r="G6" s="1141" t="s">
        <v>34</v>
      </c>
      <c r="H6" s="1142" t="s">
        <v>571</v>
      </c>
      <c r="I6" s="1143"/>
      <c r="J6" s="1142" t="s">
        <v>34</v>
      </c>
      <c r="K6" s="1144" t="s">
        <v>34</v>
      </c>
      <c r="L6" s="1145" t="s">
        <v>34</v>
      </c>
      <c r="M6" s="1145" t="s">
        <v>572</v>
      </c>
      <c r="N6" s="1146"/>
      <c r="O6" s="1126"/>
      <c r="P6" s="1137"/>
      <c r="Q6" s="1139"/>
      <c r="R6" s="1139"/>
      <c r="S6" s="1139"/>
      <c r="T6" s="1139"/>
    </row>
    <row r="7" spans="1:20">
      <c r="A7" s="1130"/>
      <c r="B7" s="1134"/>
      <c r="C7" s="1172"/>
      <c r="D7" s="1172"/>
      <c r="E7" s="1506" t="str">
        <f>+'6populacao1'!E7</f>
        <v>1.º trimestre</v>
      </c>
      <c r="F7" s="1506"/>
      <c r="G7" s="1506" t="str">
        <f>+'6populacao1'!G7</f>
        <v>2.º trimestre</v>
      </c>
      <c r="H7" s="1506"/>
      <c r="I7" s="1506" t="str">
        <f>+'6populacao1'!I7</f>
        <v>3.º trimestre</v>
      </c>
      <c r="J7" s="1506"/>
      <c r="K7" s="1506" t="str">
        <f>+'6populacao1'!K7</f>
        <v>4.º trimestre</v>
      </c>
      <c r="L7" s="1506"/>
      <c r="M7" s="1506" t="str">
        <f>+'6populacao1'!M7</f>
        <v>1.º trimestre</v>
      </c>
      <c r="N7" s="1506"/>
      <c r="O7" s="1126"/>
      <c r="P7" s="1137"/>
      <c r="Q7" s="1139"/>
      <c r="R7" s="1139"/>
      <c r="S7" s="1139"/>
      <c r="T7" s="1139"/>
    </row>
    <row r="8" spans="1:20" s="1150" customFormat="1" ht="18.75" customHeight="1">
      <c r="A8" s="1148"/>
      <c r="B8" s="1134"/>
      <c r="C8" s="1497" t="s">
        <v>185</v>
      </c>
      <c r="D8" s="1497"/>
      <c r="E8" s="1544">
        <v>788.1</v>
      </c>
      <c r="F8" s="1544"/>
      <c r="G8" s="1544">
        <v>728.9</v>
      </c>
      <c r="H8" s="1544"/>
      <c r="I8" s="1544">
        <v>688.9</v>
      </c>
      <c r="J8" s="1544"/>
      <c r="K8" s="1544">
        <v>698.3</v>
      </c>
      <c r="L8" s="1544"/>
      <c r="M8" s="1545">
        <v>712.9</v>
      </c>
      <c r="N8" s="1545"/>
      <c r="O8" s="1126"/>
      <c r="P8" s="1137"/>
    </row>
    <row r="9" spans="1:20" ht="13.5" customHeight="1">
      <c r="A9" s="1130"/>
      <c r="B9" s="1134"/>
      <c r="C9" s="853" t="s">
        <v>72</v>
      </c>
      <c r="D9" s="1177"/>
      <c r="E9" s="1546">
        <v>402.9</v>
      </c>
      <c r="F9" s="1546"/>
      <c r="G9" s="1546">
        <v>363.5</v>
      </c>
      <c r="H9" s="1546"/>
      <c r="I9" s="1546">
        <v>330.1</v>
      </c>
      <c r="J9" s="1546"/>
      <c r="K9" s="1546">
        <v>349.5</v>
      </c>
      <c r="L9" s="1546"/>
      <c r="M9" s="1547">
        <v>346.8</v>
      </c>
      <c r="N9" s="1547"/>
      <c r="O9" s="1126"/>
      <c r="P9" s="1137"/>
    </row>
    <row r="10" spans="1:20" ht="13.5" customHeight="1">
      <c r="A10" s="1130"/>
      <c r="B10" s="1134"/>
      <c r="C10" s="853" t="s">
        <v>71</v>
      </c>
      <c r="D10" s="1177"/>
      <c r="E10" s="1546">
        <v>385.2</v>
      </c>
      <c r="F10" s="1546"/>
      <c r="G10" s="1546">
        <v>365.5</v>
      </c>
      <c r="H10" s="1546"/>
      <c r="I10" s="1546">
        <v>358.8</v>
      </c>
      <c r="J10" s="1546"/>
      <c r="K10" s="1546">
        <v>348.7</v>
      </c>
      <c r="L10" s="1546"/>
      <c r="M10" s="1547">
        <v>366.1</v>
      </c>
      <c r="N10" s="1547"/>
      <c r="O10" s="1126"/>
      <c r="P10" s="1137"/>
    </row>
    <row r="11" spans="1:20" ht="19.5" customHeight="1">
      <c r="A11" s="1130"/>
      <c r="B11" s="1134"/>
      <c r="C11" s="853" t="s">
        <v>161</v>
      </c>
      <c r="D11" s="1177"/>
      <c r="E11" s="1546">
        <v>141.6</v>
      </c>
      <c r="F11" s="1546"/>
      <c r="G11" s="1546">
        <v>129.30000000000001</v>
      </c>
      <c r="H11" s="1546"/>
      <c r="I11" s="1546">
        <v>129.19999999999999</v>
      </c>
      <c r="J11" s="1546"/>
      <c r="K11" s="1546">
        <v>125.6</v>
      </c>
      <c r="L11" s="1546"/>
      <c r="M11" s="1547">
        <v>127</v>
      </c>
      <c r="N11" s="1547"/>
      <c r="O11" s="1126"/>
      <c r="P11" s="1137"/>
    </row>
    <row r="12" spans="1:20" ht="13.5" customHeight="1">
      <c r="A12" s="1130"/>
      <c r="B12" s="1134"/>
      <c r="C12" s="853" t="s">
        <v>162</v>
      </c>
      <c r="D12" s="1177"/>
      <c r="E12" s="1546">
        <v>384.7</v>
      </c>
      <c r="F12" s="1546"/>
      <c r="G12" s="1546">
        <v>346.6</v>
      </c>
      <c r="H12" s="1546"/>
      <c r="I12" s="1546">
        <v>320.2</v>
      </c>
      <c r="J12" s="1546"/>
      <c r="K12" s="1546">
        <v>323.3</v>
      </c>
      <c r="L12" s="1546"/>
      <c r="M12" s="1547">
        <v>327.7</v>
      </c>
      <c r="N12" s="1547"/>
      <c r="O12" s="1126"/>
      <c r="P12" s="1130"/>
    </row>
    <row r="13" spans="1:20" ht="13.5" customHeight="1">
      <c r="A13" s="1130"/>
      <c r="B13" s="1134"/>
      <c r="C13" s="853" t="s">
        <v>163</v>
      </c>
      <c r="D13" s="1177"/>
      <c r="E13" s="1546">
        <v>261.8</v>
      </c>
      <c r="F13" s="1546"/>
      <c r="G13" s="1546">
        <v>253</v>
      </c>
      <c r="H13" s="1546"/>
      <c r="I13" s="1546">
        <v>239.5</v>
      </c>
      <c r="J13" s="1546"/>
      <c r="K13" s="1546">
        <v>249.3</v>
      </c>
      <c r="L13" s="1546"/>
      <c r="M13" s="1547">
        <v>258.2</v>
      </c>
      <c r="N13" s="1547"/>
      <c r="O13" s="1126"/>
      <c r="P13" s="1130"/>
    </row>
    <row r="14" spans="1:20" ht="19.5" customHeight="1">
      <c r="A14" s="1130"/>
      <c r="B14" s="1134"/>
      <c r="C14" s="853" t="s">
        <v>186</v>
      </c>
      <c r="D14" s="1177"/>
      <c r="E14" s="1546">
        <v>86.4</v>
      </c>
      <c r="F14" s="1546"/>
      <c r="G14" s="1546">
        <v>89.3</v>
      </c>
      <c r="H14" s="1546"/>
      <c r="I14" s="1546">
        <v>93.3</v>
      </c>
      <c r="J14" s="1546"/>
      <c r="K14" s="1546">
        <v>82.8</v>
      </c>
      <c r="L14" s="1546"/>
      <c r="M14" s="1547">
        <v>77.400000000000006</v>
      </c>
      <c r="N14" s="1547"/>
      <c r="O14" s="1152"/>
      <c r="P14" s="1130"/>
    </row>
    <row r="15" spans="1:20" ht="13.5" customHeight="1">
      <c r="A15" s="1130"/>
      <c r="B15" s="1134"/>
      <c r="C15" s="853" t="s">
        <v>187</v>
      </c>
      <c r="D15" s="1177"/>
      <c r="E15" s="1546">
        <v>701.7</v>
      </c>
      <c r="F15" s="1546"/>
      <c r="G15" s="1546">
        <v>639.6</v>
      </c>
      <c r="H15" s="1546"/>
      <c r="I15" s="1546">
        <v>595.6</v>
      </c>
      <c r="J15" s="1546"/>
      <c r="K15" s="1546">
        <v>615.5</v>
      </c>
      <c r="L15" s="1546"/>
      <c r="M15" s="1547">
        <v>635.5</v>
      </c>
      <c r="N15" s="1547"/>
      <c r="O15" s="1152"/>
      <c r="P15" s="1130"/>
    </row>
    <row r="16" spans="1:20" ht="19.5" customHeight="1">
      <c r="A16" s="1130"/>
      <c r="B16" s="1134"/>
      <c r="C16" s="853" t="s">
        <v>188</v>
      </c>
      <c r="D16" s="1177"/>
      <c r="E16" s="1546">
        <v>287.2</v>
      </c>
      <c r="F16" s="1546"/>
      <c r="G16" s="1546">
        <v>237.6</v>
      </c>
      <c r="H16" s="1546"/>
      <c r="I16" s="1546">
        <v>227.9</v>
      </c>
      <c r="J16" s="1546"/>
      <c r="K16" s="1546">
        <v>248.2</v>
      </c>
      <c r="L16" s="1546"/>
      <c r="M16" s="1547">
        <v>253</v>
      </c>
      <c r="N16" s="1547"/>
      <c r="O16" s="1152"/>
      <c r="P16" s="1130"/>
    </row>
    <row r="17" spans="1:16" ht="13.5" customHeight="1">
      <c r="A17" s="1130"/>
      <c r="B17" s="1134"/>
      <c r="C17" s="853" t="s">
        <v>189</v>
      </c>
      <c r="D17" s="1177"/>
      <c r="E17" s="1546">
        <v>500.9</v>
      </c>
      <c r="F17" s="1546"/>
      <c r="G17" s="1546">
        <v>491.3</v>
      </c>
      <c r="H17" s="1546"/>
      <c r="I17" s="1546">
        <v>460.9</v>
      </c>
      <c r="J17" s="1546"/>
      <c r="K17" s="1546">
        <v>450.1</v>
      </c>
      <c r="L17" s="1546"/>
      <c r="M17" s="1547">
        <v>459.9</v>
      </c>
      <c r="N17" s="1547"/>
      <c r="O17" s="1152"/>
      <c r="P17" s="1130"/>
    </row>
    <row r="18" spans="1:16" s="1150" customFormat="1" ht="18.75" customHeight="1">
      <c r="A18" s="1148"/>
      <c r="B18" s="1149"/>
      <c r="C18" s="1497" t="s">
        <v>190</v>
      </c>
      <c r="D18" s="1497"/>
      <c r="E18" s="1544">
        <v>15.1</v>
      </c>
      <c r="F18" s="1544"/>
      <c r="G18" s="1544">
        <v>13.9</v>
      </c>
      <c r="H18" s="1544"/>
      <c r="I18" s="1544">
        <v>13.1</v>
      </c>
      <c r="J18" s="1544"/>
      <c r="K18" s="1544">
        <v>13.5</v>
      </c>
      <c r="L18" s="1544"/>
      <c r="M18" s="1545">
        <v>13.7</v>
      </c>
      <c r="N18" s="1545"/>
      <c r="O18" s="1153"/>
      <c r="P18" s="1148"/>
    </row>
    <row r="19" spans="1:16" ht="13.5" customHeight="1">
      <c r="A19" s="1130"/>
      <c r="B19" s="1134"/>
      <c r="C19" s="853" t="s">
        <v>72</v>
      </c>
      <c r="D19" s="1177"/>
      <c r="E19" s="1546">
        <v>15.1</v>
      </c>
      <c r="F19" s="1546"/>
      <c r="G19" s="1546">
        <v>13.5</v>
      </c>
      <c r="H19" s="1546"/>
      <c r="I19" s="1546">
        <v>12.3</v>
      </c>
      <c r="J19" s="1546"/>
      <c r="K19" s="1546">
        <v>13.1</v>
      </c>
      <c r="L19" s="1546"/>
      <c r="M19" s="1547">
        <v>13.1</v>
      </c>
      <c r="N19" s="1547"/>
      <c r="O19" s="1152"/>
      <c r="P19" s="1130"/>
    </row>
    <row r="20" spans="1:16" ht="13.5" customHeight="1">
      <c r="A20" s="1130"/>
      <c r="B20" s="1134"/>
      <c r="C20" s="853" t="s">
        <v>71</v>
      </c>
      <c r="D20" s="1177"/>
      <c r="E20" s="1546">
        <v>15.2</v>
      </c>
      <c r="F20" s="1546"/>
      <c r="G20" s="1546">
        <v>14.3</v>
      </c>
      <c r="H20" s="1546"/>
      <c r="I20" s="1546">
        <v>14</v>
      </c>
      <c r="J20" s="1546"/>
      <c r="K20" s="1546">
        <v>13.8</v>
      </c>
      <c r="L20" s="1546"/>
      <c r="M20" s="1547">
        <v>14.4</v>
      </c>
      <c r="N20" s="1547"/>
      <c r="O20" s="1152"/>
      <c r="P20" s="1130"/>
    </row>
    <row r="21" spans="1:16" s="1204" customFormat="1" ht="13.5" customHeight="1">
      <c r="A21" s="1201"/>
      <c r="B21" s="1202"/>
      <c r="C21" s="1323" t="s">
        <v>191</v>
      </c>
      <c r="D21" s="1201"/>
      <c r="E21" s="1542">
        <f>+E20-E19</f>
        <v>9.9999999999999645E-2</v>
      </c>
      <c r="F21" s="1542"/>
      <c r="G21" s="1542">
        <f t="shared" ref="G21" si="0">+G20-G19</f>
        <v>0.80000000000000071</v>
      </c>
      <c r="H21" s="1542"/>
      <c r="I21" s="1542">
        <f t="shared" ref="I21" si="1">+I20-I19</f>
        <v>1.6999999999999993</v>
      </c>
      <c r="J21" s="1542"/>
      <c r="K21" s="1542">
        <f t="shared" ref="K21" si="2">+K20-K19</f>
        <v>0.70000000000000107</v>
      </c>
      <c r="L21" s="1542"/>
      <c r="M21" s="1543">
        <f t="shared" ref="M21" si="3">+M20-M19</f>
        <v>1.3000000000000007</v>
      </c>
      <c r="N21" s="1543"/>
      <c r="O21" s="1203"/>
      <c r="P21" s="1201"/>
    </row>
    <row r="22" spans="1:16" ht="19.5" customHeight="1">
      <c r="A22" s="1130"/>
      <c r="B22" s="1134"/>
      <c r="C22" s="853" t="s">
        <v>161</v>
      </c>
      <c r="D22" s="1177"/>
      <c r="E22" s="1546">
        <v>37.5</v>
      </c>
      <c r="F22" s="1546"/>
      <c r="G22" s="1546">
        <v>35.6</v>
      </c>
      <c r="H22" s="1546"/>
      <c r="I22" s="1546">
        <v>32.200000000000003</v>
      </c>
      <c r="J22" s="1546"/>
      <c r="K22" s="1546">
        <v>34</v>
      </c>
      <c r="L22" s="1546"/>
      <c r="M22" s="1547">
        <v>34.4</v>
      </c>
      <c r="N22" s="1547"/>
      <c r="O22" s="1152"/>
      <c r="P22" s="1130"/>
    </row>
    <row r="23" spans="1:16" ht="13.5" customHeight="1">
      <c r="A23" s="1130"/>
      <c r="B23" s="1134"/>
      <c r="C23" s="853" t="s">
        <v>162</v>
      </c>
      <c r="D23" s="1130"/>
      <c r="E23" s="1546">
        <v>14.9</v>
      </c>
      <c r="F23" s="1546"/>
      <c r="G23" s="1546">
        <v>13.4</v>
      </c>
      <c r="H23" s="1546"/>
      <c r="I23" s="1546">
        <v>12.5</v>
      </c>
      <c r="J23" s="1546"/>
      <c r="K23" s="1546">
        <v>12.7</v>
      </c>
      <c r="L23" s="1546"/>
      <c r="M23" s="1547">
        <v>12.9</v>
      </c>
      <c r="N23" s="1547"/>
      <c r="O23" s="1152"/>
      <c r="P23" s="1130"/>
    </row>
    <row r="24" spans="1:16" ht="13.5" customHeight="1">
      <c r="A24" s="1130"/>
      <c r="B24" s="1134"/>
      <c r="C24" s="853" t="s">
        <v>163</v>
      </c>
      <c r="D24" s="1130"/>
      <c r="E24" s="1546">
        <v>11.6</v>
      </c>
      <c r="F24" s="1546"/>
      <c r="G24" s="1546">
        <v>11.1</v>
      </c>
      <c r="H24" s="1546"/>
      <c r="I24" s="1546">
        <v>10.4</v>
      </c>
      <c r="J24" s="1546"/>
      <c r="K24" s="1546">
        <v>11</v>
      </c>
      <c r="L24" s="1546"/>
      <c r="M24" s="1547">
        <v>11.4</v>
      </c>
      <c r="N24" s="1547"/>
      <c r="O24" s="1152"/>
      <c r="P24" s="1130"/>
    </row>
    <row r="25" spans="1:16" s="1164" customFormat="1" ht="19.5" customHeight="1">
      <c r="A25" s="1205"/>
      <c r="B25" s="1140"/>
      <c r="C25" s="853" t="s">
        <v>192</v>
      </c>
      <c r="D25" s="1177"/>
      <c r="E25" s="1546">
        <v>15.8</v>
      </c>
      <c r="F25" s="1546"/>
      <c r="G25" s="1546">
        <v>15</v>
      </c>
      <c r="H25" s="1546"/>
      <c r="I25" s="1546">
        <v>14.3</v>
      </c>
      <c r="J25" s="1546"/>
      <c r="K25" s="1546">
        <v>14.2</v>
      </c>
      <c r="L25" s="1546"/>
      <c r="M25" s="1547">
        <v>14.2</v>
      </c>
      <c r="N25" s="1547"/>
      <c r="O25" s="1136"/>
      <c r="P25" s="1205"/>
    </row>
    <row r="26" spans="1:16" s="1164" customFormat="1" ht="13.5" customHeight="1">
      <c r="A26" s="1205"/>
      <c r="B26" s="1140"/>
      <c r="C26" s="853" t="s">
        <v>193</v>
      </c>
      <c r="D26" s="1177"/>
      <c r="E26" s="1546">
        <v>11</v>
      </c>
      <c r="F26" s="1546"/>
      <c r="G26" s="1546">
        <v>10.4</v>
      </c>
      <c r="H26" s="1546"/>
      <c r="I26" s="1546">
        <v>10.5</v>
      </c>
      <c r="J26" s="1546"/>
      <c r="K26" s="1546">
        <v>10.7</v>
      </c>
      <c r="L26" s="1546"/>
      <c r="M26" s="1547">
        <v>11.1</v>
      </c>
      <c r="N26" s="1547"/>
      <c r="O26" s="1136"/>
      <c r="P26" s="1205"/>
    </row>
    <row r="27" spans="1:16" s="1164" customFormat="1" ht="13.5" customHeight="1">
      <c r="A27" s="1205"/>
      <c r="B27" s="1140"/>
      <c r="C27" s="853" t="s">
        <v>194</v>
      </c>
      <c r="D27" s="1177"/>
      <c r="E27" s="1546">
        <v>16.399999999999999</v>
      </c>
      <c r="F27" s="1546"/>
      <c r="G27" s="1546">
        <v>15.1</v>
      </c>
      <c r="H27" s="1546"/>
      <c r="I27" s="1546">
        <v>14</v>
      </c>
      <c r="J27" s="1546"/>
      <c r="K27" s="1546">
        <v>14</v>
      </c>
      <c r="L27" s="1546"/>
      <c r="M27" s="1547">
        <v>14.2</v>
      </c>
      <c r="N27" s="1547"/>
      <c r="O27" s="1136"/>
      <c r="P27" s="1205"/>
    </row>
    <row r="28" spans="1:16" s="1164" customFormat="1" ht="13.5" customHeight="1">
      <c r="A28" s="1205"/>
      <c r="B28" s="1140"/>
      <c r="C28" s="853" t="s">
        <v>195</v>
      </c>
      <c r="D28" s="1177"/>
      <c r="E28" s="1546">
        <v>16</v>
      </c>
      <c r="F28" s="1546"/>
      <c r="G28" s="1546">
        <v>14</v>
      </c>
      <c r="H28" s="1546"/>
      <c r="I28" s="1546">
        <v>12.6</v>
      </c>
      <c r="J28" s="1546"/>
      <c r="K28" s="1546">
        <v>14.5</v>
      </c>
      <c r="L28" s="1546"/>
      <c r="M28" s="1547">
        <v>15.5</v>
      </c>
      <c r="N28" s="1547"/>
      <c r="O28" s="1136"/>
      <c r="P28" s="1205"/>
    </row>
    <row r="29" spans="1:16" s="1164" customFormat="1" ht="13.5" customHeight="1">
      <c r="A29" s="1205"/>
      <c r="B29" s="1140"/>
      <c r="C29" s="853" t="s">
        <v>196</v>
      </c>
      <c r="D29" s="1177"/>
      <c r="E29" s="1546">
        <v>18.3</v>
      </c>
      <c r="F29" s="1546"/>
      <c r="G29" s="1546">
        <v>13.5</v>
      </c>
      <c r="H29" s="1546"/>
      <c r="I29" s="1546">
        <v>11.2</v>
      </c>
      <c r="J29" s="1546"/>
      <c r="K29" s="1546">
        <v>14.9</v>
      </c>
      <c r="L29" s="1546"/>
      <c r="M29" s="1547">
        <v>16.399999999999999</v>
      </c>
      <c r="N29" s="1547"/>
      <c r="O29" s="1136"/>
      <c r="P29" s="1205"/>
    </row>
    <row r="30" spans="1:16" s="1164" customFormat="1" ht="13.5" customHeight="1">
      <c r="A30" s="1205"/>
      <c r="B30" s="1140"/>
      <c r="C30" s="853" t="s">
        <v>132</v>
      </c>
      <c r="D30" s="1177"/>
      <c r="E30" s="1546">
        <v>18</v>
      </c>
      <c r="F30" s="1546"/>
      <c r="G30" s="1546">
        <v>16</v>
      </c>
      <c r="H30" s="1546"/>
      <c r="I30" s="1546">
        <v>15.7</v>
      </c>
      <c r="J30" s="1546"/>
      <c r="K30" s="1546">
        <v>15.5</v>
      </c>
      <c r="L30" s="1546"/>
      <c r="M30" s="1547">
        <v>14.9</v>
      </c>
      <c r="N30" s="1547"/>
      <c r="O30" s="1136"/>
      <c r="P30" s="1205"/>
    </row>
    <row r="31" spans="1:16" s="1164" customFormat="1" ht="13.5" customHeight="1">
      <c r="A31" s="1205"/>
      <c r="B31" s="1140"/>
      <c r="C31" s="853" t="s">
        <v>133</v>
      </c>
      <c r="D31" s="1177"/>
      <c r="E31" s="1546">
        <v>16.399999999999999</v>
      </c>
      <c r="F31" s="1546"/>
      <c r="G31" s="1546">
        <v>15.7</v>
      </c>
      <c r="H31" s="1546"/>
      <c r="I31" s="1546">
        <v>13</v>
      </c>
      <c r="J31" s="1546"/>
      <c r="K31" s="1546">
        <v>15.1</v>
      </c>
      <c r="L31" s="1546"/>
      <c r="M31" s="1547">
        <v>15.8</v>
      </c>
      <c r="N31" s="1547"/>
      <c r="O31" s="1136"/>
      <c r="P31" s="1205"/>
    </row>
    <row r="32" spans="1:16" ht="19.5" customHeight="1">
      <c r="A32" s="1130"/>
      <c r="B32" s="1134"/>
      <c r="C32" s="1497" t="s">
        <v>197</v>
      </c>
      <c r="D32" s="1497"/>
      <c r="E32" s="1544">
        <v>9.6</v>
      </c>
      <c r="F32" s="1544"/>
      <c r="G32" s="1544">
        <v>9.4</v>
      </c>
      <c r="H32" s="1544"/>
      <c r="I32" s="1544">
        <v>8.8000000000000007</v>
      </c>
      <c r="J32" s="1544"/>
      <c r="K32" s="1544">
        <v>8.6999999999999993</v>
      </c>
      <c r="L32" s="1544"/>
      <c r="M32" s="1545">
        <v>8.9</v>
      </c>
      <c r="N32" s="1545"/>
      <c r="O32" s="1152"/>
      <c r="P32" s="1130"/>
    </row>
    <row r="33" spans="1:20" s="1164" customFormat="1" ht="13.5" customHeight="1">
      <c r="A33" s="1205"/>
      <c r="B33" s="1206"/>
      <c r="C33" s="853" t="s">
        <v>72</v>
      </c>
      <c r="D33" s="1177"/>
      <c r="E33" s="1519">
        <v>9.8000000000000007</v>
      </c>
      <c r="F33" s="1519"/>
      <c r="G33" s="1519">
        <v>9.1</v>
      </c>
      <c r="H33" s="1519"/>
      <c r="I33" s="1519">
        <v>8.1999999999999993</v>
      </c>
      <c r="J33" s="1519"/>
      <c r="K33" s="1519">
        <v>8.5</v>
      </c>
      <c r="L33" s="1519"/>
      <c r="M33" s="1520">
        <v>8.8000000000000007</v>
      </c>
      <c r="N33" s="1520"/>
      <c r="O33" s="1136"/>
      <c r="P33" s="1205"/>
    </row>
    <row r="34" spans="1:20" s="1164" customFormat="1" ht="13.5" customHeight="1">
      <c r="A34" s="1205"/>
      <c r="B34" s="1206"/>
      <c r="C34" s="853" t="s">
        <v>71</v>
      </c>
      <c r="D34" s="1177"/>
      <c r="E34" s="1519">
        <v>9.4</v>
      </c>
      <c r="F34" s="1519"/>
      <c r="G34" s="1519">
        <v>9.6</v>
      </c>
      <c r="H34" s="1519"/>
      <c r="I34" s="1519">
        <v>9.4</v>
      </c>
      <c r="J34" s="1519"/>
      <c r="K34" s="1519">
        <v>8.9</v>
      </c>
      <c r="L34" s="1519"/>
      <c r="M34" s="1520">
        <v>8.9</v>
      </c>
      <c r="N34" s="1520"/>
      <c r="O34" s="1136"/>
      <c r="P34" s="1205"/>
    </row>
    <row r="35" spans="1:20" s="1204" customFormat="1" ht="13.5" customHeight="1">
      <c r="A35" s="1201"/>
      <c r="B35" s="1202"/>
      <c r="C35" s="1323" t="s">
        <v>198</v>
      </c>
      <c r="D35" s="1201"/>
      <c r="E35" s="1542">
        <f>+E34-E33</f>
        <v>-0.40000000000000036</v>
      </c>
      <c r="F35" s="1542"/>
      <c r="G35" s="1542">
        <f t="shared" ref="G35" si="4">+G34-G33</f>
        <v>0.5</v>
      </c>
      <c r="H35" s="1542"/>
      <c r="I35" s="1542">
        <f t="shared" ref="I35" si="5">+I34-I33</f>
        <v>1.2000000000000011</v>
      </c>
      <c r="J35" s="1542"/>
      <c r="K35" s="1542">
        <f t="shared" ref="K35" si="6">+K34-K33</f>
        <v>0.40000000000000036</v>
      </c>
      <c r="L35" s="1542"/>
      <c r="M35" s="1543">
        <f t="shared" ref="M35" si="7">+M34-M33</f>
        <v>9.9999999999999645E-2</v>
      </c>
      <c r="N35" s="1543"/>
      <c r="O35" s="1203"/>
      <c r="P35" s="1201"/>
    </row>
    <row r="36" spans="1:20" s="1180" customFormat="1" ht="12.75" customHeight="1" thickBot="1">
      <c r="A36" s="1177"/>
      <c r="B36" s="1208"/>
      <c r="C36" s="856"/>
      <c r="D36" s="1355"/>
      <c r="E36" s="1183"/>
      <c r="F36" s="1356"/>
      <c r="G36" s="1183"/>
      <c r="H36" s="1356"/>
      <c r="I36" s="1183"/>
      <c r="J36" s="1183"/>
      <c r="K36" s="1183"/>
      <c r="L36" s="1183"/>
      <c r="M36" s="1508"/>
      <c r="N36" s="1508"/>
      <c r="O36" s="1147"/>
      <c r="P36" s="1177"/>
    </row>
    <row r="37" spans="1:20" s="1180" customFormat="1" ht="13.5" customHeight="1" thickBot="1">
      <c r="A37" s="1177"/>
      <c r="B37" s="1208"/>
      <c r="C37" s="1538" t="s">
        <v>521</v>
      </c>
      <c r="D37" s="1539"/>
      <c r="E37" s="1539"/>
      <c r="F37" s="1539"/>
      <c r="G37" s="1539"/>
      <c r="H37" s="1539"/>
      <c r="I37" s="1539"/>
      <c r="J37" s="1539"/>
      <c r="K37" s="1539"/>
      <c r="L37" s="1539"/>
      <c r="M37" s="1539"/>
      <c r="N37" s="1540"/>
      <c r="O37" s="1147"/>
      <c r="P37" s="1177"/>
    </row>
    <row r="38" spans="1:20" s="1180" customFormat="1" ht="3" customHeight="1">
      <c r="A38" s="1177"/>
      <c r="B38" s="1208"/>
      <c r="C38" s="1535" t="s">
        <v>164</v>
      </c>
      <c r="D38" s="1536"/>
      <c r="E38" s="1200"/>
      <c r="F38" s="1200"/>
      <c r="G38" s="1200"/>
      <c r="H38" s="1200"/>
      <c r="I38" s="1200"/>
      <c r="J38" s="1200"/>
      <c r="K38" s="1357"/>
      <c r="L38" s="1200"/>
      <c r="M38" s="1200"/>
      <c r="N38" s="1200"/>
      <c r="O38" s="1147"/>
      <c r="P38" s="1177"/>
    </row>
    <row r="39" spans="1:20" ht="12.75" customHeight="1">
      <c r="A39" s="1130"/>
      <c r="B39" s="1134"/>
      <c r="C39" s="1541"/>
      <c r="D39" s="1541"/>
      <c r="E39" s="1141" t="s">
        <v>34</v>
      </c>
      <c r="F39" s="1142" t="s">
        <v>34</v>
      </c>
      <c r="G39" s="1141" t="s">
        <v>34</v>
      </c>
      <c r="H39" s="1142" t="s">
        <v>571</v>
      </c>
      <c r="I39" s="1143"/>
      <c r="J39" s="1142" t="s">
        <v>34</v>
      </c>
      <c r="K39" s="1144" t="s">
        <v>34</v>
      </c>
      <c r="L39" s="1145" t="s">
        <v>34</v>
      </c>
      <c r="M39" s="1145" t="s">
        <v>572</v>
      </c>
      <c r="N39" s="1146"/>
      <c r="O39" s="1126"/>
      <c r="P39" s="1137"/>
      <c r="Q39" s="1139"/>
      <c r="R39" s="1139"/>
      <c r="S39" s="1139"/>
      <c r="T39" s="1139"/>
    </row>
    <row r="40" spans="1:20" s="1180" customFormat="1" ht="12.75" customHeight="1">
      <c r="A40" s="1177"/>
      <c r="B40" s="1208"/>
      <c r="C40" s="1147"/>
      <c r="D40" s="1147"/>
      <c r="E40" s="1506" t="str">
        <f>+E7</f>
        <v>1.º trimestre</v>
      </c>
      <c r="F40" s="1506"/>
      <c r="G40" s="1506" t="str">
        <f>+G7</f>
        <v>2.º trimestre</v>
      </c>
      <c r="H40" s="1506"/>
      <c r="I40" s="1506" t="str">
        <f>+I7</f>
        <v>3.º trimestre</v>
      </c>
      <c r="J40" s="1506"/>
      <c r="K40" s="1506" t="str">
        <f>+K7</f>
        <v>4.º trimestre</v>
      </c>
      <c r="L40" s="1506"/>
      <c r="M40" s="1506" t="str">
        <f>+M7</f>
        <v>1.º trimestre</v>
      </c>
      <c r="N40" s="1506"/>
      <c r="O40" s="1147"/>
      <c r="P40" s="1177"/>
    </row>
    <row r="41" spans="1:20" s="1180" customFormat="1" ht="12.75" customHeight="1">
      <c r="A41" s="1177"/>
      <c r="B41" s="1208"/>
      <c r="C41" s="1147"/>
      <c r="D41" s="1147"/>
      <c r="E41" s="869" t="s">
        <v>165</v>
      </c>
      <c r="F41" s="869" t="s">
        <v>107</v>
      </c>
      <c r="G41" s="869" t="s">
        <v>165</v>
      </c>
      <c r="H41" s="869" t="s">
        <v>107</v>
      </c>
      <c r="I41" s="870" t="s">
        <v>165</v>
      </c>
      <c r="J41" s="870" t="s">
        <v>107</v>
      </c>
      <c r="K41" s="870" t="s">
        <v>165</v>
      </c>
      <c r="L41" s="870" t="s">
        <v>107</v>
      </c>
      <c r="M41" s="870" t="s">
        <v>165</v>
      </c>
      <c r="N41" s="870" t="s">
        <v>107</v>
      </c>
      <c r="O41" s="1147"/>
      <c r="P41" s="1177"/>
    </row>
    <row r="42" spans="1:20" s="1180" customFormat="1" ht="18.75" customHeight="1">
      <c r="A42" s="1177"/>
      <c r="B42" s="1208"/>
      <c r="C42" s="1497" t="s">
        <v>185</v>
      </c>
      <c r="D42" s="1497"/>
      <c r="E42" s="1358">
        <v>788.1</v>
      </c>
      <c r="F42" s="1346">
        <f>+E42/E42*100</f>
        <v>100</v>
      </c>
      <c r="G42" s="1358">
        <v>728.9</v>
      </c>
      <c r="H42" s="1346">
        <f>+G42/G42*100</f>
        <v>100</v>
      </c>
      <c r="I42" s="1358">
        <v>688.9</v>
      </c>
      <c r="J42" s="1346">
        <f>+I42/I42*100</f>
        <v>100</v>
      </c>
      <c r="K42" s="1358">
        <v>698.3</v>
      </c>
      <c r="L42" s="1346">
        <f>+K42/K42*100</f>
        <v>100</v>
      </c>
      <c r="M42" s="1359">
        <v>712.9</v>
      </c>
      <c r="N42" s="1347">
        <f>+M42/M42*100</f>
        <v>100</v>
      </c>
      <c r="O42" s="1147"/>
      <c r="P42" s="1177"/>
    </row>
    <row r="43" spans="1:20" s="1180" customFormat="1" ht="14.25" customHeight="1">
      <c r="A43" s="1177"/>
      <c r="B43" s="1208"/>
      <c r="C43" s="1360"/>
      <c r="D43" s="1323" t="s">
        <v>72</v>
      </c>
      <c r="E43" s="1361">
        <v>402.9</v>
      </c>
      <c r="F43" s="1348">
        <f>+E43/E42*100</f>
        <v>51.122953939855343</v>
      </c>
      <c r="G43" s="1361">
        <v>363.5</v>
      </c>
      <c r="H43" s="1348">
        <f>+G43/G42*100</f>
        <v>49.869666620935661</v>
      </c>
      <c r="I43" s="1361">
        <v>330.1</v>
      </c>
      <c r="J43" s="1348">
        <f>+I43/I42*100</f>
        <v>47.916969081143854</v>
      </c>
      <c r="K43" s="1361">
        <v>349.5</v>
      </c>
      <c r="L43" s="1348">
        <f>+K43/K42*100</f>
        <v>50.050121724187314</v>
      </c>
      <c r="M43" s="1362">
        <v>346.8</v>
      </c>
      <c r="N43" s="1349">
        <f>+M43/M42*100</f>
        <v>48.646373965493062</v>
      </c>
      <c r="O43" s="1147"/>
      <c r="P43" s="1177"/>
    </row>
    <row r="44" spans="1:20" s="1180" customFormat="1" ht="14.25" customHeight="1">
      <c r="A44" s="1177"/>
      <c r="B44" s="1208"/>
      <c r="C44" s="1360"/>
      <c r="D44" s="1323" t="s">
        <v>71</v>
      </c>
      <c r="E44" s="1361">
        <v>385.2</v>
      </c>
      <c r="F44" s="1348">
        <f>+E44/E42*100</f>
        <v>48.87704606014465</v>
      </c>
      <c r="G44" s="1361">
        <v>365.5</v>
      </c>
      <c r="H44" s="1348">
        <f>+G44/G42*100</f>
        <v>50.14405268212375</v>
      </c>
      <c r="I44" s="1361">
        <v>358.8</v>
      </c>
      <c r="J44" s="1348">
        <f>+I44/I42*100</f>
        <v>52.083030918856153</v>
      </c>
      <c r="K44" s="1361">
        <v>348.7</v>
      </c>
      <c r="L44" s="1348">
        <f>+K44/K42*100</f>
        <v>49.935557783187747</v>
      </c>
      <c r="M44" s="1362">
        <v>366.1</v>
      </c>
      <c r="N44" s="1349">
        <f>+M44/M42*100</f>
        <v>51.353626034506952</v>
      </c>
      <c r="O44" s="1147"/>
      <c r="P44" s="1177"/>
    </row>
    <row r="45" spans="1:20" s="1180" customFormat="1" ht="18.75" customHeight="1">
      <c r="A45" s="1177"/>
      <c r="B45" s="1208"/>
      <c r="C45" s="853" t="s">
        <v>161</v>
      </c>
      <c r="D45" s="860"/>
      <c r="E45" s="1363">
        <v>141.6</v>
      </c>
      <c r="F45" s="1350">
        <f>+E45/E$42*100</f>
        <v>17.967263037685573</v>
      </c>
      <c r="G45" s="1364">
        <v>129.30000000000001</v>
      </c>
      <c r="H45" s="1350">
        <f>+G45/G$42*100</f>
        <v>17.739058855810129</v>
      </c>
      <c r="I45" s="1364">
        <v>129.19999999999999</v>
      </c>
      <c r="J45" s="1350">
        <f>+I45/I$42*100</f>
        <v>18.754536217157785</v>
      </c>
      <c r="K45" s="1364">
        <v>125.6</v>
      </c>
      <c r="L45" s="1350">
        <f>+K45/K$42*100</f>
        <v>17.986538736932552</v>
      </c>
      <c r="M45" s="1365">
        <v>127</v>
      </c>
      <c r="N45" s="1351">
        <f>+M45/M$42*100</f>
        <v>17.814560246878948</v>
      </c>
      <c r="O45" s="1147"/>
      <c r="P45" s="1177"/>
    </row>
    <row r="46" spans="1:20" s="1180" customFormat="1" ht="14.25" customHeight="1">
      <c r="A46" s="1177"/>
      <c r="B46" s="1208"/>
      <c r="C46" s="856"/>
      <c r="D46" s="1352" t="s">
        <v>72</v>
      </c>
      <c r="E46" s="1366">
        <v>72</v>
      </c>
      <c r="F46" s="1348">
        <f>+E46/E45*100</f>
        <v>50.847457627118644</v>
      </c>
      <c r="G46" s="1367">
        <v>67.7</v>
      </c>
      <c r="H46" s="1348">
        <f>+G46/G45*100</f>
        <v>52.358855375096667</v>
      </c>
      <c r="I46" s="1367">
        <v>61.6</v>
      </c>
      <c r="J46" s="1348">
        <f>+I46/I45*100</f>
        <v>47.678018575851397</v>
      </c>
      <c r="K46" s="1367">
        <v>62.9</v>
      </c>
      <c r="L46" s="1348">
        <f>+K46/K45*100</f>
        <v>50.079617834394909</v>
      </c>
      <c r="M46" s="1368">
        <v>56.3</v>
      </c>
      <c r="N46" s="1349">
        <f>+M46/M45*100</f>
        <v>44.330708661417326</v>
      </c>
      <c r="O46" s="1147"/>
      <c r="P46" s="1177"/>
    </row>
    <row r="47" spans="1:20" s="1180" customFormat="1" ht="14.25" customHeight="1">
      <c r="A47" s="1177"/>
      <c r="B47" s="1208"/>
      <c r="C47" s="856"/>
      <c r="D47" s="1352" t="s">
        <v>71</v>
      </c>
      <c r="E47" s="1366">
        <v>69.599999999999994</v>
      </c>
      <c r="F47" s="1348">
        <f>+E47/E45*100</f>
        <v>49.152542372881349</v>
      </c>
      <c r="G47" s="1367">
        <v>61.6</v>
      </c>
      <c r="H47" s="1348">
        <f>+G47/G45*100</f>
        <v>47.641144624903319</v>
      </c>
      <c r="I47" s="1367">
        <v>67.599999999999994</v>
      </c>
      <c r="J47" s="1348">
        <f>+I47/I45*100</f>
        <v>52.321981424148611</v>
      </c>
      <c r="K47" s="1367">
        <v>62.8</v>
      </c>
      <c r="L47" s="1348">
        <f>+K47/K45*100</f>
        <v>50</v>
      </c>
      <c r="M47" s="1368">
        <v>70.7</v>
      </c>
      <c r="N47" s="1349">
        <f>+M47/M45*100</f>
        <v>55.669291338582681</v>
      </c>
      <c r="O47" s="1147"/>
      <c r="P47" s="1177"/>
    </row>
    <row r="48" spans="1:20" s="1180" customFormat="1" ht="18.75" customHeight="1">
      <c r="A48" s="1177"/>
      <c r="B48" s="1208"/>
      <c r="C48" s="853" t="s">
        <v>516</v>
      </c>
      <c r="D48" s="860"/>
      <c r="E48" s="1363">
        <v>196.1</v>
      </c>
      <c r="F48" s="1350">
        <f>+E48/E$42*100</f>
        <v>24.88262910798122</v>
      </c>
      <c r="G48" s="1364">
        <v>179.4</v>
      </c>
      <c r="H48" s="1350">
        <f>+G48/G$42*100</f>
        <v>24.612429688571822</v>
      </c>
      <c r="I48" s="1364">
        <v>159.1</v>
      </c>
      <c r="J48" s="1350">
        <f>+I48/I$42*100</f>
        <v>23.094788793729133</v>
      </c>
      <c r="K48" s="1364">
        <v>160.1</v>
      </c>
      <c r="L48" s="1350">
        <f>+K48/K$42*100</f>
        <v>22.927108692539026</v>
      </c>
      <c r="M48" s="1365">
        <v>159.6</v>
      </c>
      <c r="N48" s="1351">
        <f>+M48/M$42*100</f>
        <v>22.387431617337636</v>
      </c>
      <c r="O48" s="1147"/>
      <c r="P48" s="1177"/>
      <c r="R48" s="1413"/>
      <c r="S48" s="1414"/>
    </row>
    <row r="49" spans="1:16" s="1180" customFormat="1" ht="14.25" customHeight="1">
      <c r="A49" s="1177"/>
      <c r="B49" s="1208"/>
      <c r="C49" s="856"/>
      <c r="D49" s="1352" t="s">
        <v>72</v>
      </c>
      <c r="E49" s="1367">
        <v>91.7</v>
      </c>
      <c r="F49" s="1348">
        <f>+E49/E48*100</f>
        <v>46.76185619581846</v>
      </c>
      <c r="G49" s="1367">
        <v>81.7</v>
      </c>
      <c r="H49" s="1348">
        <f>+G49/G48*100</f>
        <v>45.540691192865104</v>
      </c>
      <c r="I49" s="1367">
        <v>74</v>
      </c>
      <c r="J49" s="1348">
        <f>+I49/I48*100</f>
        <v>46.511627906976742</v>
      </c>
      <c r="K49" s="1367">
        <v>72.7</v>
      </c>
      <c r="L49" s="1348">
        <f>+K49/K48*100</f>
        <v>45.409119300437226</v>
      </c>
      <c r="M49" s="1368">
        <v>73.8</v>
      </c>
      <c r="N49" s="1349">
        <f>+M49/M48*100</f>
        <v>46.2406015037594</v>
      </c>
      <c r="O49" s="1147"/>
      <c r="P49" s="1177"/>
    </row>
    <row r="50" spans="1:16" s="1180" customFormat="1" ht="14.25" customHeight="1">
      <c r="A50" s="1177"/>
      <c r="B50" s="1208"/>
      <c r="C50" s="856"/>
      <c r="D50" s="1352" t="s">
        <v>71</v>
      </c>
      <c r="E50" s="1366">
        <v>104.3</v>
      </c>
      <c r="F50" s="1348">
        <f>+E50/E48*100</f>
        <v>53.187149413564505</v>
      </c>
      <c r="G50" s="1367">
        <v>97.7</v>
      </c>
      <c r="H50" s="1348">
        <f>+G50/G48*100</f>
        <v>54.459308807134896</v>
      </c>
      <c r="I50" s="1367">
        <v>85.1</v>
      </c>
      <c r="J50" s="1348">
        <f>+I50/I48*100</f>
        <v>53.488372093023251</v>
      </c>
      <c r="K50" s="1367">
        <v>87.4</v>
      </c>
      <c r="L50" s="1348">
        <f>+K50/K48*100</f>
        <v>54.590880699562781</v>
      </c>
      <c r="M50" s="1368">
        <v>85.8</v>
      </c>
      <c r="N50" s="1349">
        <f>+M50/M48*100</f>
        <v>53.759398496240607</v>
      </c>
      <c r="O50" s="1147"/>
      <c r="P50" s="1177"/>
    </row>
    <row r="51" spans="1:16" s="1180" customFormat="1" ht="18.75" customHeight="1">
      <c r="A51" s="1177"/>
      <c r="B51" s="1208"/>
      <c r="C51" s="853" t="s">
        <v>517</v>
      </c>
      <c r="D51" s="860"/>
      <c r="E51" s="1363">
        <v>188.7</v>
      </c>
      <c r="F51" s="1350">
        <f>+E51/E$42*100</f>
        <v>23.943661971830984</v>
      </c>
      <c r="G51" s="1364">
        <v>167.2</v>
      </c>
      <c r="H51" s="1350">
        <f>+G51/G$42*100</f>
        <v>22.93867471532446</v>
      </c>
      <c r="I51" s="1364">
        <v>161.1</v>
      </c>
      <c r="J51" s="1350">
        <f>+I51/I$42*100</f>
        <v>23.385106691827552</v>
      </c>
      <c r="K51" s="1364">
        <v>163.19999999999999</v>
      </c>
      <c r="L51" s="1350">
        <f>+K51/K$42*100</f>
        <v>23.371043963912356</v>
      </c>
      <c r="M51" s="1365">
        <v>168.1</v>
      </c>
      <c r="N51" s="1351">
        <f>+M51/M$42*100</f>
        <v>23.579744704727172</v>
      </c>
      <c r="O51" s="1147"/>
      <c r="P51" s="1177"/>
    </row>
    <row r="52" spans="1:16" s="1180" customFormat="1" ht="14.25" customHeight="1">
      <c r="A52" s="1177"/>
      <c r="B52" s="1208"/>
      <c r="C52" s="856"/>
      <c r="D52" s="1352" t="s">
        <v>72</v>
      </c>
      <c r="E52" s="1367">
        <v>89.3</v>
      </c>
      <c r="F52" s="1348">
        <f>+E52/E51*100</f>
        <v>47.323794382617912</v>
      </c>
      <c r="G52" s="1367">
        <v>71.400000000000006</v>
      </c>
      <c r="H52" s="1348">
        <f>+G52/G51*100</f>
        <v>42.703349282296656</v>
      </c>
      <c r="I52" s="1367">
        <v>67.099999999999994</v>
      </c>
      <c r="J52" s="1348">
        <f>+I52/I51*100</f>
        <v>41.651148355058972</v>
      </c>
      <c r="K52" s="1367">
        <v>78.7</v>
      </c>
      <c r="L52" s="1348">
        <f>+K52/K51*100</f>
        <v>48.223039215686278</v>
      </c>
      <c r="M52" s="1368">
        <v>80.400000000000006</v>
      </c>
      <c r="N52" s="1349">
        <f>+M52/M51*100</f>
        <v>47.828673408685312</v>
      </c>
      <c r="O52" s="1147"/>
      <c r="P52" s="1177"/>
    </row>
    <row r="53" spans="1:16" s="1180" customFormat="1" ht="14.25" customHeight="1">
      <c r="A53" s="1177"/>
      <c r="B53" s="1208"/>
      <c r="C53" s="856"/>
      <c r="D53" s="1352" t="s">
        <v>71</v>
      </c>
      <c r="E53" s="1367">
        <v>99.3</v>
      </c>
      <c r="F53" s="1348">
        <f>+E53/E51*100</f>
        <v>52.623211446740861</v>
      </c>
      <c r="G53" s="1367">
        <v>95.8</v>
      </c>
      <c r="H53" s="1348">
        <f>+G53/G51*100</f>
        <v>57.296650717703358</v>
      </c>
      <c r="I53" s="1367">
        <v>94</v>
      </c>
      <c r="J53" s="1348">
        <f>+I53/I51*100</f>
        <v>58.348851644941035</v>
      </c>
      <c r="K53" s="1367">
        <v>84.5</v>
      </c>
      <c r="L53" s="1348">
        <f>+K53/K51*100</f>
        <v>51.776960784313729</v>
      </c>
      <c r="M53" s="1368">
        <v>87.8</v>
      </c>
      <c r="N53" s="1349">
        <f>+M53/M51*100</f>
        <v>52.230814991076734</v>
      </c>
      <c r="O53" s="1147"/>
      <c r="P53" s="1177"/>
    </row>
    <row r="54" spans="1:16" s="1180" customFormat="1" ht="18.75" customHeight="1">
      <c r="A54" s="1177"/>
      <c r="B54" s="1208"/>
      <c r="C54" s="853" t="s">
        <v>163</v>
      </c>
      <c r="D54" s="860"/>
      <c r="E54" s="1364">
        <v>261.8</v>
      </c>
      <c r="F54" s="1350">
        <f>+E54/E$42*100</f>
        <v>33.219134627585333</v>
      </c>
      <c r="G54" s="1364">
        <v>253</v>
      </c>
      <c r="H54" s="1350">
        <f>+G54/G$42*100</f>
        <v>34.709836740293589</v>
      </c>
      <c r="I54" s="1364">
        <v>239.5</v>
      </c>
      <c r="J54" s="1350">
        <f>+I54/I$42*100</f>
        <v>34.765568297285526</v>
      </c>
      <c r="K54" s="1364">
        <v>249.3</v>
      </c>
      <c r="L54" s="1350">
        <f>+K54/K$42*100</f>
        <v>35.70098811399113</v>
      </c>
      <c r="M54" s="1365">
        <v>258.2</v>
      </c>
      <c r="N54" s="1351">
        <f>+M54/M$42*100</f>
        <v>36.218263431056243</v>
      </c>
      <c r="O54" s="1147"/>
      <c r="P54" s="1177"/>
    </row>
    <row r="55" spans="1:16" s="1180" customFormat="1" ht="14.25" customHeight="1">
      <c r="A55" s="1177"/>
      <c r="B55" s="1208"/>
      <c r="C55" s="856"/>
      <c r="D55" s="1352" t="s">
        <v>72</v>
      </c>
      <c r="E55" s="1367">
        <v>149.9</v>
      </c>
      <c r="F55" s="1348">
        <f>+E55/E54*100</f>
        <v>57.257448433919024</v>
      </c>
      <c r="G55" s="1367">
        <v>142.6</v>
      </c>
      <c r="H55" s="1348">
        <f>+G55/G54*100</f>
        <v>56.36363636363636</v>
      </c>
      <c r="I55" s="1367">
        <v>127.3</v>
      </c>
      <c r="J55" s="1348">
        <f>+I55/I54*100</f>
        <v>53.152400835073067</v>
      </c>
      <c r="K55" s="1367">
        <v>135.19999999999999</v>
      </c>
      <c r="L55" s="1348">
        <f>+K55/K54*100</f>
        <v>54.231849177697541</v>
      </c>
      <c r="M55" s="1368">
        <v>136.30000000000001</v>
      </c>
      <c r="N55" s="1349">
        <f>+M55/M54*100</f>
        <v>52.78853601859025</v>
      </c>
      <c r="O55" s="1147"/>
      <c r="P55" s="1177"/>
    </row>
    <row r="56" spans="1:16" s="1180" customFormat="1" ht="14.25" customHeight="1">
      <c r="A56" s="1177"/>
      <c r="B56" s="1208"/>
      <c r="C56" s="856"/>
      <c r="D56" s="1352" t="s">
        <v>71</v>
      </c>
      <c r="E56" s="1367">
        <v>111.8</v>
      </c>
      <c r="F56" s="1348">
        <f>+E56/E54*100</f>
        <v>42.704354469060348</v>
      </c>
      <c r="G56" s="1367">
        <v>110.4</v>
      </c>
      <c r="H56" s="1348">
        <f>+G56/G54*100</f>
        <v>43.63636363636364</v>
      </c>
      <c r="I56" s="1367">
        <v>112.2</v>
      </c>
      <c r="J56" s="1348">
        <f>+I56/I54*100</f>
        <v>46.847599164926933</v>
      </c>
      <c r="K56" s="1367">
        <v>114.1</v>
      </c>
      <c r="L56" s="1348">
        <f>+K56/K54*100</f>
        <v>45.768150822302445</v>
      </c>
      <c r="M56" s="1368">
        <v>121.9</v>
      </c>
      <c r="N56" s="1349">
        <f>+M56/M54*100</f>
        <v>47.211463981409764</v>
      </c>
      <c r="O56" s="1147"/>
      <c r="P56" s="1177"/>
    </row>
    <row r="57" spans="1:16" s="941" customFormat="1" ht="12" customHeight="1">
      <c r="A57" s="974"/>
      <c r="B57" s="975"/>
      <c r="C57" s="976" t="s">
        <v>453</v>
      </c>
      <c r="D57" s="977"/>
      <c r="E57" s="978"/>
      <c r="F57" s="1160"/>
      <c r="G57" s="978"/>
      <c r="H57" s="1160"/>
      <c r="I57" s="978"/>
      <c r="J57" s="1160"/>
      <c r="K57" s="978"/>
      <c r="L57" s="1160"/>
      <c r="M57" s="978"/>
      <c r="N57" s="1160"/>
      <c r="O57" s="979"/>
      <c r="P57" s="970"/>
    </row>
    <row r="58" spans="1:16" s="1211" customFormat="1" ht="13.5" customHeight="1">
      <c r="A58" s="1209"/>
      <c r="B58" s="1157"/>
      <c r="C58" s="1161" t="s">
        <v>446</v>
      </c>
      <c r="D58" s="856"/>
      <c r="E58" s="1537" t="s">
        <v>88</v>
      </c>
      <c r="F58" s="1537"/>
      <c r="G58" s="1537"/>
      <c r="H58" s="1537"/>
      <c r="I58" s="1537"/>
      <c r="J58" s="1537"/>
      <c r="K58" s="1537"/>
      <c r="L58" s="1537"/>
      <c r="M58" s="1537"/>
      <c r="N58" s="1537"/>
      <c r="O58" s="1210"/>
      <c r="P58" s="1209"/>
    </row>
    <row r="59" spans="1:16" ht="13.5" customHeight="1">
      <c r="A59" s="1130"/>
      <c r="B59" s="1212">
        <v>8</v>
      </c>
      <c r="C59" s="1498">
        <v>42125</v>
      </c>
      <c r="D59" s="1498"/>
      <c r="E59" s="1126"/>
      <c r="F59" s="1126"/>
      <c r="G59" s="1126"/>
      <c r="H59" s="1126"/>
      <c r="I59" s="1126"/>
      <c r="J59" s="1126"/>
      <c r="K59" s="1126"/>
      <c r="L59" s="1126"/>
      <c r="M59" s="1126"/>
      <c r="N59" s="1126"/>
      <c r="O59" s="1192"/>
      <c r="P59" s="1130"/>
    </row>
    <row r="62" spans="1:16" ht="15" customHeight="1"/>
    <row r="70" spans="13:15" ht="8.25" customHeight="1"/>
    <row r="72" spans="13:15" ht="9" customHeight="1">
      <c r="O72" s="1191"/>
    </row>
    <row r="73" spans="13:15" ht="8.25" customHeight="1">
      <c r="M73" s="1517"/>
      <c r="N73" s="1517"/>
      <c r="O73" s="1517"/>
    </row>
    <row r="74" spans="13:15" ht="9.75" customHeight="1"/>
  </sheetData>
  <mergeCells count="164">
    <mergeCell ref="C8:D8"/>
    <mergeCell ref="E8:F8"/>
    <mergeCell ref="G8:H8"/>
    <mergeCell ref="I8:J8"/>
    <mergeCell ref="K8:L8"/>
    <mergeCell ref="M8:N8"/>
    <mergeCell ref="I1:N1"/>
    <mergeCell ref="M3:N3"/>
    <mergeCell ref="C4:N4"/>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2:D42"/>
    <mergeCell ref="E58:N58"/>
    <mergeCell ref="C59:D59"/>
    <mergeCell ref="M73:O73"/>
    <mergeCell ref="C37:N37"/>
    <mergeCell ref="C38:D39"/>
    <mergeCell ref="E40:F40"/>
    <mergeCell ref="G40:H40"/>
    <mergeCell ref="I40:J40"/>
    <mergeCell ref="K40:L40"/>
    <mergeCell ref="M40:N40"/>
  </mergeCells>
  <conditionalFormatting sqref="E7:N7">
    <cfRule type="cellIs" dxfId="15" priority="2" operator="equal">
      <formula>"1.º trimestre"</formula>
    </cfRule>
  </conditionalFormatting>
  <conditionalFormatting sqref="E40:N40">
    <cfRule type="cellIs" dxfId="14"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sheetPr codeName="Folha5">
    <tabColor theme="5"/>
  </sheetPr>
  <dimension ref="A1:AE76"/>
  <sheetViews>
    <sheetView zoomScaleNormal="100" workbookViewId="0"/>
  </sheetViews>
  <sheetFormatPr defaultRowHeight="12.75"/>
  <cols>
    <col min="1" max="1" width="1" style="166" customWidth="1"/>
    <col min="2" max="2" width="2.5703125" style="166" customWidth="1"/>
    <col min="3" max="3" width="1" style="166" customWidth="1"/>
    <col min="4" max="4" width="24.7109375" style="166" customWidth="1"/>
    <col min="5" max="17" width="5.42578125" style="166" customWidth="1"/>
    <col min="18" max="18" width="2.5703125" style="166" customWidth="1"/>
    <col min="19" max="19" width="1" style="166" customWidth="1"/>
    <col min="20" max="16384" width="9.140625" style="166"/>
  </cols>
  <sheetData>
    <row r="1" spans="1:30" ht="13.5" customHeight="1">
      <c r="A1" s="165"/>
      <c r="B1" s="1559" t="s">
        <v>447</v>
      </c>
      <c r="C1" s="1559"/>
      <c r="D1" s="1559"/>
      <c r="E1" s="167"/>
      <c r="F1" s="167"/>
      <c r="G1" s="167"/>
      <c r="H1" s="167"/>
      <c r="I1" s="167"/>
      <c r="J1" s="167"/>
      <c r="K1" s="167"/>
      <c r="L1" s="167"/>
      <c r="M1" s="167"/>
      <c r="N1" s="167"/>
      <c r="O1" s="167"/>
      <c r="P1" s="167"/>
      <c r="Q1" s="167"/>
      <c r="R1" s="167"/>
      <c r="S1" s="165"/>
    </row>
    <row r="2" spans="1:30" ht="6" customHeight="1">
      <c r="A2" s="165"/>
      <c r="B2" s="674"/>
      <c r="C2" s="674"/>
      <c r="D2" s="674"/>
      <c r="E2" s="275"/>
      <c r="F2" s="275"/>
      <c r="G2" s="275"/>
      <c r="H2" s="275"/>
      <c r="I2" s="275"/>
      <c r="J2" s="275"/>
      <c r="K2" s="275"/>
      <c r="L2" s="275"/>
      <c r="M2" s="275"/>
      <c r="N2" s="275"/>
      <c r="O2" s="275"/>
      <c r="P2" s="275"/>
      <c r="Q2" s="275"/>
      <c r="R2" s="276"/>
      <c r="S2" s="167"/>
    </row>
    <row r="3" spans="1:30" ht="10.5" customHeight="1" thickBot="1">
      <c r="A3" s="165"/>
      <c r="B3" s="167"/>
      <c r="C3" s="167"/>
      <c r="D3" s="167"/>
      <c r="E3" s="639"/>
      <c r="F3" s="639"/>
      <c r="G3" s="167"/>
      <c r="H3" s="167"/>
      <c r="I3" s="167"/>
      <c r="J3" s="167"/>
      <c r="K3" s="167"/>
      <c r="L3" s="167"/>
      <c r="M3" s="167"/>
      <c r="N3" s="167"/>
      <c r="O3" s="167"/>
      <c r="P3" s="639"/>
      <c r="Q3" s="639" t="s">
        <v>70</v>
      </c>
      <c r="R3" s="277"/>
      <c r="S3" s="167"/>
    </row>
    <row r="4" spans="1:30" ht="13.5" customHeight="1" thickBot="1">
      <c r="A4" s="165"/>
      <c r="B4" s="167"/>
      <c r="C4" s="450" t="s">
        <v>448</v>
      </c>
      <c r="D4" s="455"/>
      <c r="E4" s="456"/>
      <c r="F4" s="456"/>
      <c r="G4" s="456"/>
      <c r="H4" s="456"/>
      <c r="I4" s="456"/>
      <c r="J4" s="456"/>
      <c r="K4" s="456"/>
      <c r="L4" s="456"/>
      <c r="M4" s="456"/>
      <c r="N4" s="456"/>
      <c r="O4" s="456"/>
      <c r="P4" s="456"/>
      <c r="Q4" s="457"/>
      <c r="R4" s="277"/>
      <c r="S4" s="167"/>
    </row>
    <row r="5" spans="1:30" ht="12" customHeight="1">
      <c r="A5" s="165"/>
      <c r="B5" s="167"/>
      <c r="C5" s="1039" t="s">
        <v>78</v>
      </c>
      <c r="D5" s="1039"/>
      <c r="E5" s="218"/>
      <c r="F5" s="218"/>
      <c r="G5" s="218"/>
      <c r="H5" s="218"/>
      <c r="I5" s="218"/>
      <c r="J5" s="218"/>
      <c r="K5" s="218"/>
      <c r="L5" s="218"/>
      <c r="M5" s="218"/>
      <c r="N5" s="218"/>
      <c r="O5" s="218"/>
      <c r="P5" s="218"/>
      <c r="Q5" s="218"/>
      <c r="R5" s="277"/>
      <c r="S5" s="167"/>
    </row>
    <row r="6" spans="1:30" s="125" customFormat="1" ht="13.5" customHeight="1">
      <c r="A6" s="196"/>
      <c r="B6" s="205"/>
      <c r="C6" s="1556" t="s">
        <v>129</v>
      </c>
      <c r="D6" s="1557"/>
      <c r="E6" s="1557"/>
      <c r="F6" s="1557"/>
      <c r="G6" s="1557"/>
      <c r="H6" s="1557"/>
      <c r="I6" s="1557"/>
      <c r="J6" s="1557"/>
      <c r="K6" s="1557"/>
      <c r="L6" s="1557"/>
      <c r="M6" s="1557"/>
      <c r="N6" s="1557"/>
      <c r="O6" s="1557"/>
      <c r="P6" s="1557"/>
      <c r="Q6" s="1558"/>
      <c r="R6" s="277"/>
      <c r="S6" s="4"/>
      <c r="U6" s="621"/>
      <c r="V6" s="621"/>
      <c r="W6" s="621"/>
      <c r="X6" s="621"/>
      <c r="Y6" s="621"/>
      <c r="Z6" s="621"/>
      <c r="AA6" s="621"/>
      <c r="AB6" s="621"/>
      <c r="AC6" s="621"/>
      <c r="AD6" s="621"/>
    </row>
    <row r="7" spans="1:30" s="125" customFormat="1" ht="3.75" customHeight="1">
      <c r="A7" s="196"/>
      <c r="B7" s="205"/>
      <c r="C7" s="1040"/>
      <c r="D7" s="1040"/>
      <c r="E7" s="1041"/>
      <c r="F7" s="1041"/>
      <c r="G7" s="1041"/>
      <c r="H7" s="1041"/>
      <c r="I7" s="1041"/>
      <c r="J7" s="1041"/>
      <c r="K7" s="1041"/>
      <c r="L7" s="1041"/>
      <c r="M7" s="1041"/>
      <c r="N7" s="1041"/>
      <c r="O7" s="1041"/>
      <c r="P7" s="1041"/>
      <c r="Q7" s="1041"/>
      <c r="R7" s="277"/>
      <c r="S7" s="4"/>
      <c r="U7" s="621"/>
      <c r="V7" s="621"/>
      <c r="W7" s="621"/>
      <c r="X7" s="621"/>
      <c r="Y7" s="621"/>
      <c r="Z7" s="621"/>
      <c r="AA7" s="621"/>
      <c r="AB7" s="621"/>
      <c r="AC7" s="621"/>
      <c r="AD7" s="621"/>
    </row>
    <row r="8" spans="1:30" s="125" customFormat="1" ht="13.5" customHeight="1">
      <c r="A8" s="196"/>
      <c r="B8" s="205"/>
      <c r="C8" s="1041"/>
      <c r="D8" s="1041"/>
      <c r="E8" s="1560">
        <v>2014</v>
      </c>
      <c r="F8" s="1560"/>
      <c r="G8" s="1560"/>
      <c r="H8" s="1560"/>
      <c r="I8" s="1560"/>
      <c r="J8" s="1560"/>
      <c r="K8" s="1560"/>
      <c r="L8" s="1560"/>
      <c r="M8" s="1560"/>
      <c r="N8" s="1560">
        <v>2015</v>
      </c>
      <c r="O8" s="1560"/>
      <c r="P8" s="1560"/>
      <c r="Q8" s="1560"/>
      <c r="R8" s="277"/>
      <c r="S8" s="4"/>
      <c r="U8" s="621"/>
      <c r="V8" s="621"/>
      <c r="W8" s="621"/>
      <c r="X8" s="621"/>
      <c r="Y8" s="621"/>
      <c r="Z8" s="621"/>
      <c r="AA8" s="621"/>
      <c r="AB8" s="621"/>
      <c r="AC8" s="621"/>
      <c r="AD8" s="621"/>
    </row>
    <row r="9" spans="1:30" ht="12.75" customHeight="1">
      <c r="A9" s="165"/>
      <c r="B9" s="167"/>
      <c r="C9" s="1550"/>
      <c r="D9" s="1550"/>
      <c r="E9" s="806" t="s">
        <v>102</v>
      </c>
      <c r="F9" s="806" t="s">
        <v>101</v>
      </c>
      <c r="G9" s="806" t="s">
        <v>100</v>
      </c>
      <c r="H9" s="806" t="s">
        <v>99</v>
      </c>
      <c r="I9" s="806" t="s">
        <v>98</v>
      </c>
      <c r="J9" s="806" t="s">
        <v>97</v>
      </c>
      <c r="K9" s="806" t="s">
        <v>96</v>
      </c>
      <c r="L9" s="806" t="s">
        <v>95</v>
      </c>
      <c r="M9" s="806" t="s">
        <v>94</v>
      </c>
      <c r="N9" s="806" t="s">
        <v>93</v>
      </c>
      <c r="O9" s="806" t="s">
        <v>104</v>
      </c>
      <c r="P9" s="806" t="s">
        <v>103</v>
      </c>
      <c r="Q9" s="806" t="s">
        <v>102</v>
      </c>
      <c r="R9" s="277"/>
      <c r="S9" s="167"/>
    </row>
    <row r="10" spans="1:30" ht="3.75" customHeight="1">
      <c r="A10" s="165"/>
      <c r="B10" s="167"/>
      <c r="C10" s="996"/>
      <c r="D10" s="996"/>
      <c r="E10" s="993"/>
      <c r="F10" s="993"/>
      <c r="G10" s="993"/>
      <c r="H10" s="993"/>
      <c r="I10" s="993"/>
      <c r="J10" s="993"/>
      <c r="K10" s="993"/>
      <c r="L10" s="993"/>
      <c r="M10" s="993"/>
      <c r="N10" s="993"/>
      <c r="O10" s="993"/>
      <c r="P10" s="993"/>
      <c r="Q10" s="993"/>
      <c r="R10" s="277"/>
      <c r="S10" s="167"/>
    </row>
    <row r="11" spans="1:30" ht="13.5" customHeight="1">
      <c r="A11" s="165"/>
      <c r="B11" s="167"/>
      <c r="C11" s="1553" t="s">
        <v>428</v>
      </c>
      <c r="D11" s="1554"/>
      <c r="E11" s="994"/>
      <c r="F11" s="994"/>
      <c r="G11" s="994"/>
      <c r="H11" s="994"/>
      <c r="I11" s="994"/>
      <c r="J11" s="994"/>
      <c r="K11" s="994"/>
      <c r="L11" s="994"/>
      <c r="M11" s="994"/>
      <c r="N11" s="994"/>
      <c r="O11" s="994"/>
      <c r="P11" s="994"/>
      <c r="Q11" s="994"/>
      <c r="R11" s="277"/>
      <c r="S11" s="167"/>
    </row>
    <row r="12" spans="1:30" s="204" customFormat="1" ht="13.5" customHeight="1">
      <c r="A12" s="196"/>
      <c r="B12" s="205"/>
      <c r="D12" s="1045" t="s">
        <v>68</v>
      </c>
      <c r="E12" s="997">
        <v>147</v>
      </c>
      <c r="F12" s="997">
        <v>132</v>
      </c>
      <c r="G12" s="997">
        <v>104</v>
      </c>
      <c r="H12" s="997">
        <v>97</v>
      </c>
      <c r="I12" s="997">
        <v>86</v>
      </c>
      <c r="J12" s="997">
        <v>82</v>
      </c>
      <c r="K12" s="997">
        <v>72</v>
      </c>
      <c r="L12" s="997">
        <v>80</v>
      </c>
      <c r="M12" s="997">
        <v>106</v>
      </c>
      <c r="N12" s="997">
        <v>99</v>
      </c>
      <c r="O12" s="997">
        <v>108</v>
      </c>
      <c r="P12" s="997">
        <v>112</v>
      </c>
      <c r="Q12" s="997">
        <v>118</v>
      </c>
      <c r="R12" s="277"/>
      <c r="S12" s="167"/>
      <c r="U12" s="1085"/>
    </row>
    <row r="13" spans="1:30" s="193" customFormat="1" ht="18.75" customHeight="1">
      <c r="A13" s="196"/>
      <c r="B13" s="205"/>
      <c r="C13" s="673"/>
      <c r="D13" s="278"/>
      <c r="E13" s="198"/>
      <c r="F13" s="198"/>
      <c r="G13" s="198"/>
      <c r="H13" s="198"/>
      <c r="I13" s="198"/>
      <c r="J13" s="198"/>
      <c r="K13" s="198"/>
      <c r="L13" s="198"/>
      <c r="M13" s="198"/>
      <c r="N13" s="198"/>
      <c r="O13" s="198"/>
      <c r="P13" s="198"/>
      <c r="Q13" s="198"/>
      <c r="R13" s="277"/>
      <c r="S13" s="167"/>
    </row>
    <row r="14" spans="1:30" s="193" customFormat="1" ht="13.5" customHeight="1">
      <c r="A14" s="196"/>
      <c r="B14" s="205"/>
      <c r="C14" s="1553" t="s">
        <v>147</v>
      </c>
      <c r="D14" s="1554"/>
      <c r="E14" s="198"/>
      <c r="F14" s="198"/>
      <c r="G14" s="198"/>
      <c r="H14" s="198"/>
      <c r="I14" s="198"/>
      <c r="J14" s="198"/>
      <c r="K14" s="198"/>
      <c r="L14" s="198"/>
      <c r="M14" s="198"/>
      <c r="N14" s="198"/>
      <c r="O14" s="198"/>
      <c r="P14" s="198"/>
      <c r="Q14" s="198"/>
      <c r="R14" s="277"/>
      <c r="S14" s="167"/>
    </row>
    <row r="15" spans="1:30" s="200" customFormat="1" ht="13.5" customHeight="1">
      <c r="A15" s="196"/>
      <c r="B15" s="205"/>
      <c r="D15" s="1045" t="s">
        <v>68</v>
      </c>
      <c r="E15" s="1033">
        <v>1255</v>
      </c>
      <c r="F15" s="1033">
        <v>1464</v>
      </c>
      <c r="G15" s="1033">
        <v>827</v>
      </c>
      <c r="H15" s="1033">
        <v>819</v>
      </c>
      <c r="I15" s="1033">
        <v>740</v>
      </c>
      <c r="J15" s="1033">
        <v>815</v>
      </c>
      <c r="K15" s="1033">
        <v>789</v>
      </c>
      <c r="L15" s="1033">
        <v>881</v>
      </c>
      <c r="M15" s="1033">
        <v>1537</v>
      </c>
      <c r="N15" s="1033">
        <v>1692</v>
      </c>
      <c r="O15" s="1033">
        <v>1473</v>
      </c>
      <c r="P15" s="1033">
        <v>1555</v>
      </c>
      <c r="Q15" s="1033">
        <v>1581</v>
      </c>
      <c r="R15" s="280"/>
      <c r="S15" s="194"/>
    </row>
    <row r="16" spans="1:30" s="171" customFormat="1" ht="26.25" customHeight="1">
      <c r="A16" s="1065"/>
      <c r="B16" s="170"/>
      <c r="C16" s="1066"/>
      <c r="D16" s="1067" t="s">
        <v>599</v>
      </c>
      <c r="E16" s="1068">
        <v>780</v>
      </c>
      <c r="F16" s="1068">
        <v>718</v>
      </c>
      <c r="G16" s="1068">
        <v>462</v>
      </c>
      <c r="H16" s="1068">
        <v>399</v>
      </c>
      <c r="I16" s="1068">
        <v>335</v>
      </c>
      <c r="J16" s="1068">
        <v>490</v>
      </c>
      <c r="K16" s="1068">
        <v>529</v>
      </c>
      <c r="L16" s="1068">
        <v>646</v>
      </c>
      <c r="M16" s="1068">
        <v>1036</v>
      </c>
      <c r="N16" s="1068">
        <v>927</v>
      </c>
      <c r="O16" s="1068">
        <v>986</v>
      </c>
      <c r="P16" s="1068">
        <v>1087</v>
      </c>
      <c r="Q16" s="1068">
        <v>1130</v>
      </c>
      <c r="R16" s="1063"/>
      <c r="S16" s="170"/>
    </row>
    <row r="17" spans="1:19" s="193" customFormat="1" ht="18.75" customHeight="1">
      <c r="A17" s="196"/>
      <c r="B17" s="192"/>
      <c r="C17" s="673" t="s">
        <v>240</v>
      </c>
      <c r="D17" s="1069" t="s">
        <v>600</v>
      </c>
      <c r="E17" s="1054">
        <v>475</v>
      </c>
      <c r="F17" s="1054">
        <v>746</v>
      </c>
      <c r="G17" s="1054">
        <v>365</v>
      </c>
      <c r="H17" s="1054">
        <v>420</v>
      </c>
      <c r="I17" s="1054">
        <v>405</v>
      </c>
      <c r="J17" s="1054">
        <v>325</v>
      </c>
      <c r="K17" s="1054">
        <v>260</v>
      </c>
      <c r="L17" s="1054">
        <v>235</v>
      </c>
      <c r="M17" s="1054">
        <v>501</v>
      </c>
      <c r="N17" s="1054">
        <v>765</v>
      </c>
      <c r="O17" s="1054">
        <v>487</v>
      </c>
      <c r="P17" s="1054">
        <v>468</v>
      </c>
      <c r="Q17" s="1054">
        <v>451</v>
      </c>
      <c r="R17" s="277"/>
      <c r="S17" s="167"/>
    </row>
    <row r="18" spans="1:19" s="193" customFormat="1">
      <c r="A18" s="196"/>
      <c r="B18" s="192"/>
      <c r="C18" s="673"/>
      <c r="D18" s="281"/>
      <c r="E18" s="198"/>
      <c r="F18" s="198"/>
      <c r="G18" s="198"/>
      <c r="H18" s="198"/>
      <c r="I18" s="198"/>
      <c r="J18" s="198"/>
      <c r="K18" s="198"/>
      <c r="L18" s="198"/>
      <c r="M18" s="198"/>
      <c r="N18" s="198"/>
      <c r="O18" s="198"/>
      <c r="P18" s="198"/>
      <c r="Q18" s="198"/>
      <c r="R18" s="277"/>
      <c r="S18" s="167"/>
    </row>
    <row r="19" spans="1:19" s="193" customFormat="1" ht="13.5" customHeight="1">
      <c r="A19" s="196"/>
      <c r="B19" s="192"/>
      <c r="C19" s="673"/>
      <c r="D19" s="281"/>
      <c r="E19" s="188"/>
      <c r="F19" s="188"/>
      <c r="G19" s="188"/>
      <c r="H19" s="188"/>
      <c r="I19" s="188"/>
      <c r="J19" s="188"/>
      <c r="K19" s="188"/>
      <c r="L19" s="188"/>
      <c r="M19" s="188"/>
      <c r="N19" s="188"/>
      <c r="O19" s="188"/>
      <c r="P19" s="188"/>
      <c r="Q19" s="188"/>
      <c r="R19" s="277"/>
      <c r="S19" s="167"/>
    </row>
    <row r="20" spans="1:19" s="193" customFormat="1" ht="13.5" customHeight="1">
      <c r="A20" s="196"/>
      <c r="B20" s="192"/>
      <c r="C20" s="673"/>
      <c r="D20" s="544"/>
      <c r="E20" s="199"/>
      <c r="F20" s="199"/>
      <c r="G20" s="199"/>
      <c r="H20" s="199"/>
      <c r="I20" s="199"/>
      <c r="J20" s="199"/>
      <c r="K20" s="199"/>
      <c r="L20" s="199"/>
      <c r="M20" s="199"/>
      <c r="N20" s="199"/>
      <c r="O20" s="199"/>
      <c r="P20" s="199"/>
      <c r="Q20" s="199"/>
      <c r="R20" s="277"/>
      <c r="S20" s="167"/>
    </row>
    <row r="21" spans="1:19" s="193" customFormat="1" ht="13.5" customHeight="1">
      <c r="A21" s="196"/>
      <c r="B21" s="192"/>
      <c r="C21" s="673"/>
      <c r="D21" s="544"/>
      <c r="E21" s="199"/>
      <c r="F21" s="199"/>
      <c r="G21" s="199"/>
      <c r="H21" s="199"/>
      <c r="I21" s="199"/>
      <c r="J21" s="199"/>
      <c r="K21" s="199"/>
      <c r="L21" s="199"/>
      <c r="M21" s="199"/>
      <c r="N21" s="199"/>
      <c r="O21" s="199"/>
      <c r="P21" s="199"/>
      <c r="Q21" s="199"/>
      <c r="R21" s="277"/>
      <c r="S21" s="167"/>
    </row>
    <row r="22" spans="1:19" s="193" customFormat="1" ht="13.5" customHeight="1">
      <c r="A22" s="191"/>
      <c r="B22" s="192"/>
      <c r="C22" s="673"/>
      <c r="D22" s="544"/>
      <c r="E22" s="199"/>
      <c r="F22" s="199"/>
      <c r="G22" s="199"/>
      <c r="H22" s="199"/>
      <c r="I22" s="199"/>
      <c r="J22" s="199"/>
      <c r="K22" s="199"/>
      <c r="L22" s="199"/>
      <c r="M22" s="199"/>
      <c r="N22" s="199"/>
      <c r="O22" s="199"/>
      <c r="P22" s="199"/>
      <c r="Q22" s="199"/>
      <c r="R22" s="277"/>
      <c r="S22" s="167"/>
    </row>
    <row r="23" spans="1:19" s="193" customFormat="1" ht="13.5" customHeight="1">
      <c r="A23" s="191"/>
      <c r="B23" s="192"/>
      <c r="C23" s="673"/>
      <c r="D23" s="544"/>
      <c r="E23" s="199"/>
      <c r="F23" s="199"/>
      <c r="G23" s="199"/>
      <c r="H23" s="199"/>
      <c r="I23" s="199"/>
      <c r="J23" s="199"/>
      <c r="K23" s="199"/>
      <c r="L23" s="199"/>
      <c r="M23" s="199"/>
      <c r="N23" s="199"/>
      <c r="O23" s="199"/>
      <c r="P23" s="199"/>
      <c r="Q23" s="199"/>
      <c r="R23" s="277"/>
      <c r="S23" s="167"/>
    </row>
    <row r="24" spans="1:19" s="193" customFormat="1" ht="13.5" customHeight="1">
      <c r="A24" s="191"/>
      <c r="B24" s="192"/>
      <c r="C24" s="673"/>
      <c r="D24" s="544"/>
      <c r="E24" s="199"/>
      <c r="F24" s="199"/>
      <c r="G24" s="199"/>
      <c r="H24" s="199"/>
      <c r="I24" s="199"/>
      <c r="J24" s="199"/>
      <c r="K24" s="199"/>
      <c r="L24" s="199"/>
      <c r="M24" s="199"/>
      <c r="N24" s="199"/>
      <c r="O24" s="199"/>
      <c r="P24" s="199"/>
      <c r="Q24" s="199"/>
      <c r="R24" s="277"/>
      <c r="S24" s="167"/>
    </row>
    <row r="25" spans="1:19" s="193" customFormat="1" ht="13.5" customHeight="1">
      <c r="A25" s="191"/>
      <c r="B25" s="192"/>
      <c r="C25" s="673"/>
      <c r="D25" s="544"/>
      <c r="E25" s="199"/>
      <c r="F25" s="199"/>
      <c r="G25" s="199"/>
      <c r="H25" s="199"/>
      <c r="I25" s="199"/>
      <c r="J25" s="199"/>
      <c r="K25" s="199"/>
      <c r="L25" s="199"/>
      <c r="M25" s="199"/>
      <c r="N25" s="199"/>
      <c r="O25" s="199"/>
      <c r="P25" s="199"/>
      <c r="Q25" s="199"/>
      <c r="R25" s="277"/>
      <c r="S25" s="167"/>
    </row>
    <row r="26" spans="1:19" s="200" customFormat="1" ht="13.5" customHeight="1">
      <c r="A26" s="201"/>
      <c r="B26" s="202"/>
      <c r="C26" s="545"/>
      <c r="D26" s="279"/>
      <c r="E26" s="203"/>
      <c r="F26" s="203"/>
      <c r="G26" s="203"/>
      <c r="H26" s="203"/>
      <c r="I26" s="203"/>
      <c r="J26" s="203"/>
      <c r="K26" s="203"/>
      <c r="L26" s="203"/>
      <c r="M26" s="203"/>
      <c r="N26" s="203"/>
      <c r="O26" s="203"/>
      <c r="P26" s="203"/>
      <c r="Q26" s="203"/>
      <c r="R26" s="280"/>
      <c r="S26" s="194"/>
    </row>
    <row r="27" spans="1:19" ht="13.5" customHeight="1">
      <c r="A27" s="165"/>
      <c r="B27" s="167"/>
      <c r="C27" s="673"/>
      <c r="D27" s="168"/>
      <c r="E27" s="199"/>
      <c r="F27" s="199"/>
      <c r="G27" s="199"/>
      <c r="H27" s="199"/>
      <c r="I27" s="199"/>
      <c r="J27" s="199"/>
      <c r="K27" s="199"/>
      <c r="L27" s="199"/>
      <c r="M27" s="199"/>
      <c r="N27" s="199"/>
      <c r="O27" s="199"/>
      <c r="P27" s="199"/>
      <c r="Q27" s="199"/>
      <c r="R27" s="277"/>
      <c r="S27" s="167"/>
    </row>
    <row r="28" spans="1:19" s="193" customFormat="1" ht="13.5" customHeight="1">
      <c r="A28" s="191"/>
      <c r="B28" s="192"/>
      <c r="C28" s="673"/>
      <c r="D28" s="168"/>
      <c r="E28" s="199"/>
      <c r="F28" s="199"/>
      <c r="G28" s="199"/>
      <c r="H28" s="199"/>
      <c r="I28" s="199"/>
      <c r="J28" s="199"/>
      <c r="K28" s="199"/>
      <c r="L28" s="199"/>
      <c r="M28" s="199"/>
      <c r="N28" s="199"/>
      <c r="O28" s="199"/>
      <c r="P28" s="199"/>
      <c r="Q28" s="199"/>
      <c r="R28" s="277"/>
      <c r="S28" s="167"/>
    </row>
    <row r="29" spans="1:19" s="193" customFormat="1" ht="13.5" customHeight="1">
      <c r="A29" s="191"/>
      <c r="B29" s="192"/>
      <c r="C29" s="673"/>
      <c r="D29" s="281"/>
      <c r="E29" s="199"/>
      <c r="F29" s="199"/>
      <c r="G29" s="199"/>
      <c r="H29" s="199"/>
      <c r="I29" s="199"/>
      <c r="J29" s="199"/>
      <c r="K29" s="199"/>
      <c r="L29" s="199"/>
      <c r="M29" s="199"/>
      <c r="N29" s="199"/>
      <c r="O29" s="199"/>
      <c r="P29" s="199"/>
      <c r="Q29" s="199"/>
      <c r="R29" s="277"/>
      <c r="S29" s="167"/>
    </row>
    <row r="30" spans="1:19" s="193" customFormat="1" ht="13.5" customHeight="1">
      <c r="A30" s="191"/>
      <c r="B30" s="192"/>
      <c r="C30" s="673"/>
      <c r="D30" s="809"/>
      <c r="E30" s="810"/>
      <c r="F30" s="810"/>
      <c r="G30" s="810"/>
      <c r="H30" s="810"/>
      <c r="I30" s="810"/>
      <c r="J30" s="810"/>
      <c r="K30" s="810"/>
      <c r="L30" s="810"/>
      <c r="M30" s="810"/>
      <c r="N30" s="810"/>
      <c r="O30" s="810"/>
      <c r="P30" s="810"/>
      <c r="Q30" s="810"/>
      <c r="R30" s="277"/>
      <c r="S30" s="167"/>
    </row>
    <row r="31" spans="1:19" s="200" customFormat="1" ht="13.5" customHeight="1">
      <c r="A31" s="201"/>
      <c r="B31" s="202"/>
      <c r="C31" s="545"/>
      <c r="D31" s="811"/>
      <c r="E31" s="811"/>
      <c r="F31" s="811"/>
      <c r="G31" s="811"/>
      <c r="H31" s="811"/>
      <c r="I31" s="811"/>
      <c r="J31" s="811"/>
      <c r="K31" s="811"/>
      <c r="L31" s="811"/>
      <c r="M31" s="811"/>
      <c r="N31" s="811"/>
      <c r="O31" s="811"/>
      <c r="P31" s="811"/>
      <c r="Q31" s="811"/>
      <c r="R31" s="280"/>
      <c r="S31" s="194"/>
    </row>
    <row r="32" spans="1:19" ht="35.25" customHeight="1">
      <c r="A32" s="165"/>
      <c r="B32" s="167"/>
      <c r="C32" s="673"/>
      <c r="D32" s="812"/>
      <c r="E32" s="810"/>
      <c r="F32" s="810"/>
      <c r="G32" s="810"/>
      <c r="H32" s="810"/>
      <c r="I32" s="810"/>
      <c r="J32" s="810"/>
      <c r="K32" s="810"/>
      <c r="L32" s="810"/>
      <c r="M32" s="810"/>
      <c r="N32" s="810"/>
      <c r="O32" s="810"/>
      <c r="P32" s="810"/>
      <c r="Q32" s="810"/>
      <c r="R32" s="277"/>
      <c r="S32" s="167"/>
    </row>
    <row r="33" spans="1:31" ht="13.5" customHeight="1">
      <c r="A33" s="165"/>
      <c r="B33" s="167"/>
      <c r="C33" s="1046" t="s">
        <v>183</v>
      </c>
      <c r="D33" s="1047"/>
      <c r="E33" s="1047"/>
      <c r="F33" s="1047"/>
      <c r="G33" s="1047"/>
      <c r="H33" s="1047"/>
      <c r="I33" s="1047"/>
      <c r="J33" s="1047"/>
      <c r="K33" s="1047"/>
      <c r="L33" s="1047"/>
      <c r="M33" s="1047"/>
      <c r="N33" s="1047"/>
      <c r="O33" s="1047"/>
      <c r="P33" s="1047"/>
      <c r="Q33" s="1048"/>
      <c r="R33" s="277"/>
      <c r="S33" s="197"/>
      <c r="T33" s="197"/>
      <c r="U33" s="197"/>
      <c r="V33" s="197"/>
      <c r="W33" s="197"/>
      <c r="X33" s="197"/>
      <c r="Y33" s="197"/>
      <c r="Z33" s="197"/>
      <c r="AA33" s="197"/>
      <c r="AB33" s="197"/>
      <c r="AC33" s="197"/>
      <c r="AD33" s="197"/>
      <c r="AE33" s="197"/>
    </row>
    <row r="34" spans="1:31" s="193" customFormat="1" ht="3.75" customHeight="1">
      <c r="A34" s="191"/>
      <c r="B34" s="192"/>
      <c r="C34" s="673"/>
      <c r="D34" s="281"/>
      <c r="E34" s="199"/>
      <c r="F34" s="199"/>
      <c r="G34" s="199"/>
      <c r="H34" s="199"/>
      <c r="I34" s="199"/>
      <c r="J34" s="199"/>
      <c r="K34" s="199"/>
      <c r="L34" s="199"/>
      <c r="M34" s="199"/>
      <c r="N34" s="199"/>
      <c r="O34" s="199"/>
      <c r="P34" s="199"/>
      <c r="Q34" s="199"/>
      <c r="R34" s="277"/>
      <c r="S34" s="167"/>
    </row>
    <row r="35" spans="1:31" ht="12.75" customHeight="1">
      <c r="A35" s="165"/>
      <c r="B35" s="167"/>
      <c r="C35" s="1550"/>
      <c r="D35" s="1550"/>
      <c r="E35" s="1032">
        <v>2002</v>
      </c>
      <c r="F35" s="1032">
        <v>2003</v>
      </c>
      <c r="G35" s="1032">
        <v>2004</v>
      </c>
      <c r="H35" s="1034" t="s">
        <v>601</v>
      </c>
      <c r="I35" s="1032" t="s">
        <v>602</v>
      </c>
      <c r="J35" s="1032" t="s">
        <v>603</v>
      </c>
      <c r="K35" s="1032" t="s">
        <v>604</v>
      </c>
      <c r="L35" s="1025" t="s">
        <v>605</v>
      </c>
      <c r="M35" s="1028" t="s">
        <v>606</v>
      </c>
      <c r="N35" s="1042" t="s">
        <v>607</v>
      </c>
      <c r="O35" s="1042" t="s">
        <v>608</v>
      </c>
      <c r="P35" s="1042">
        <v>2013</v>
      </c>
      <c r="Q35" s="1042">
        <v>2014</v>
      </c>
      <c r="R35" s="277"/>
      <c r="S35" s="167"/>
    </row>
    <row r="36" spans="1:31" ht="3.75" customHeight="1">
      <c r="A36" s="165"/>
      <c r="B36" s="167"/>
      <c r="C36" s="996"/>
      <c r="D36" s="996"/>
      <c r="E36" s="972"/>
      <c r="F36" s="972"/>
      <c r="G36" s="1020"/>
      <c r="H36" s="1035"/>
      <c r="I36" s="1409"/>
      <c r="J36" s="1409"/>
      <c r="K36" s="1409"/>
      <c r="L36" s="1020"/>
      <c r="M36" s="1020"/>
      <c r="N36" s="1043"/>
      <c r="O36" s="1043"/>
      <c r="P36" s="1043"/>
      <c r="Q36" s="1043"/>
      <c r="R36" s="277"/>
      <c r="S36" s="167"/>
    </row>
    <row r="37" spans="1:31" ht="13.5" customHeight="1">
      <c r="A37" s="165"/>
      <c r="B37" s="167"/>
      <c r="C37" s="1553" t="s">
        <v>428</v>
      </c>
      <c r="D37" s="1554"/>
      <c r="E37" s="972"/>
      <c r="F37" s="972"/>
      <c r="G37" s="1020"/>
      <c r="H37" s="1035"/>
      <c r="I37" s="1409"/>
      <c r="J37" s="1409"/>
      <c r="K37" s="1409"/>
      <c r="L37" s="1020"/>
      <c r="M37" s="1020"/>
      <c r="N37" s="1043"/>
      <c r="O37" s="1043"/>
      <c r="P37" s="1043"/>
      <c r="Q37" s="1043"/>
      <c r="R37" s="277"/>
      <c r="S37" s="167"/>
    </row>
    <row r="38" spans="1:31" s="204" customFormat="1" ht="13.5" customHeight="1">
      <c r="A38" s="196"/>
      <c r="B38" s="205"/>
      <c r="D38" s="1045" t="s">
        <v>68</v>
      </c>
      <c r="E38" s="1044" t="s">
        <v>429</v>
      </c>
      <c r="F38" s="1044" t="s">
        <v>429</v>
      </c>
      <c r="G38" s="1044" t="s">
        <v>429</v>
      </c>
      <c r="H38" s="997">
        <v>34</v>
      </c>
      <c r="I38" s="1017">
        <v>49</v>
      </c>
      <c r="J38" s="1017">
        <v>28</v>
      </c>
      <c r="K38" s="1017">
        <v>54</v>
      </c>
      <c r="L38" s="1026">
        <v>423</v>
      </c>
      <c r="M38" s="1029">
        <v>324</v>
      </c>
      <c r="N38" s="1021">
        <v>266</v>
      </c>
      <c r="O38" s="1021">
        <v>550</v>
      </c>
      <c r="P38" s="1021">
        <v>547</v>
      </c>
      <c r="Q38" s="1021">
        <v>344</v>
      </c>
      <c r="R38" s="277"/>
      <c r="S38" s="167"/>
    </row>
    <row r="39" spans="1:31" s="193" customFormat="1" ht="18.75" customHeight="1">
      <c r="A39" s="191"/>
      <c r="B39" s="192"/>
      <c r="C39" s="673"/>
      <c r="D39" s="278"/>
      <c r="E39" s="973"/>
      <c r="F39" s="973"/>
      <c r="G39" s="1030"/>
      <c r="H39" s="198"/>
      <c r="I39" s="1019"/>
      <c r="J39" s="1019"/>
      <c r="K39" s="1019"/>
      <c r="L39" s="1022"/>
      <c r="M39" s="1030"/>
      <c r="N39" s="1024"/>
      <c r="O39" s="1024"/>
      <c r="P39" s="1024"/>
      <c r="Q39" s="1024"/>
      <c r="R39" s="277"/>
      <c r="S39" s="167"/>
    </row>
    <row r="40" spans="1:31" s="193" customFormat="1" ht="13.5" customHeight="1">
      <c r="A40" s="191"/>
      <c r="B40" s="192"/>
      <c r="C40" s="1553" t="s">
        <v>147</v>
      </c>
      <c r="D40" s="1554"/>
      <c r="E40" s="973"/>
      <c r="F40" s="973"/>
      <c r="G40" s="1030"/>
      <c r="H40" s="198"/>
      <c r="I40" s="1019"/>
      <c r="J40" s="1019"/>
      <c r="K40" s="1019"/>
      <c r="L40" s="1022"/>
      <c r="M40" s="1030"/>
      <c r="N40" s="1024"/>
      <c r="O40" s="1024"/>
      <c r="P40" s="1024"/>
      <c r="Q40" s="1024"/>
      <c r="R40" s="277"/>
      <c r="S40" s="167"/>
    </row>
    <row r="41" spans="1:31" s="200" customFormat="1" ht="13.5" customHeight="1">
      <c r="A41" s="201"/>
      <c r="B41" s="202"/>
      <c r="D41" s="1045" t="s">
        <v>68</v>
      </c>
      <c r="E41" s="1044" t="s">
        <v>429</v>
      </c>
      <c r="F41" s="1044" t="s">
        <v>429</v>
      </c>
      <c r="G41" s="1044" t="s">
        <v>429</v>
      </c>
      <c r="H41" s="998">
        <v>588</v>
      </c>
      <c r="I41" s="1018">
        <v>664</v>
      </c>
      <c r="J41" s="1018">
        <v>891</v>
      </c>
      <c r="K41" s="1018">
        <v>1422</v>
      </c>
      <c r="L41" s="1027">
        <v>19278</v>
      </c>
      <c r="M41" s="1031">
        <v>6145</v>
      </c>
      <c r="N41" s="1023">
        <v>3601</v>
      </c>
      <c r="O41" s="1023">
        <v>8703</v>
      </c>
      <c r="P41" s="1023">
        <v>7434</v>
      </c>
      <c r="Q41" s="1023">
        <v>4460</v>
      </c>
      <c r="R41" s="280"/>
      <c r="S41" s="194"/>
    </row>
    <row r="42" spans="1:31" s="171" customFormat="1" ht="26.25" customHeight="1">
      <c r="A42" s="169"/>
      <c r="B42" s="170"/>
      <c r="C42" s="1066"/>
      <c r="D42" s="1067" t="s">
        <v>599</v>
      </c>
      <c r="E42" s="1070" t="s">
        <v>429</v>
      </c>
      <c r="F42" s="1070" t="s">
        <v>429</v>
      </c>
      <c r="G42" s="1070" t="s">
        <v>429</v>
      </c>
      <c r="H42" s="1072">
        <v>186</v>
      </c>
      <c r="I42" s="1071">
        <v>101</v>
      </c>
      <c r="J42" s="1071">
        <v>116</v>
      </c>
      <c r="K42" s="1071">
        <v>122</v>
      </c>
      <c r="L42" s="1073">
        <v>9492</v>
      </c>
      <c r="M42" s="1074">
        <v>3334</v>
      </c>
      <c r="N42" s="1075">
        <v>2266</v>
      </c>
      <c r="O42" s="1075">
        <v>4718</v>
      </c>
      <c r="P42" s="1075">
        <v>3439</v>
      </c>
      <c r="Q42" s="1075">
        <v>2281</v>
      </c>
      <c r="R42" s="1063"/>
      <c r="S42" s="170"/>
    </row>
    <row r="43" spans="1:31" s="193" customFormat="1" ht="18.75" customHeight="1">
      <c r="A43" s="191"/>
      <c r="B43" s="192"/>
      <c r="C43" s="673" t="s">
        <v>240</v>
      </c>
      <c r="D43" s="1069" t="s">
        <v>600</v>
      </c>
      <c r="E43" s="1044" t="s">
        <v>429</v>
      </c>
      <c r="F43" s="1044" t="s">
        <v>429</v>
      </c>
      <c r="G43" s="1044" t="s">
        <v>429</v>
      </c>
      <c r="H43" s="1050">
        <v>402</v>
      </c>
      <c r="I43" s="1049">
        <v>563</v>
      </c>
      <c r="J43" s="1049">
        <v>775</v>
      </c>
      <c r="K43" s="1049">
        <v>1300</v>
      </c>
      <c r="L43" s="1051">
        <v>9786</v>
      </c>
      <c r="M43" s="1052">
        <v>2811</v>
      </c>
      <c r="N43" s="1053">
        <v>1335</v>
      </c>
      <c r="O43" s="1053">
        <v>3985</v>
      </c>
      <c r="P43" s="1053">
        <v>3995</v>
      </c>
      <c r="Q43" s="1053">
        <v>2179</v>
      </c>
      <c r="R43" s="277"/>
      <c r="S43" s="167"/>
    </row>
    <row r="44" spans="1:31" s="193" customFormat="1" ht="13.5" customHeight="1">
      <c r="A44" s="191"/>
      <c r="B44" s="192"/>
      <c r="C44" s="673"/>
      <c r="D44" s="281"/>
      <c r="E44" s="199"/>
      <c r="F44" s="199"/>
      <c r="G44" s="199"/>
      <c r="H44" s="199"/>
      <c r="I44" s="199"/>
      <c r="J44" s="199"/>
      <c r="K44" s="199"/>
      <c r="L44" s="199"/>
      <c r="M44" s="199"/>
      <c r="N44" s="199"/>
      <c r="O44" s="199"/>
      <c r="P44" s="199"/>
      <c r="Q44" s="199"/>
      <c r="R44" s="277"/>
      <c r="S44" s="167"/>
    </row>
    <row r="45" spans="1:31" s="999" customFormat="1" ht="13.5" customHeight="1">
      <c r="A45" s="1004"/>
      <c r="B45" s="1004"/>
      <c r="C45" s="1005"/>
      <c r="D45" s="809"/>
      <c r="E45" s="810"/>
      <c r="F45" s="810"/>
      <c r="G45" s="810"/>
      <c r="H45" s="810"/>
      <c r="I45" s="810"/>
      <c r="J45" s="810"/>
      <c r="K45" s="810"/>
      <c r="L45" s="810"/>
      <c r="M45" s="810"/>
      <c r="N45" s="810"/>
      <c r="O45" s="810"/>
      <c r="P45" s="810"/>
      <c r="Q45" s="810"/>
      <c r="R45" s="277"/>
      <c r="S45" s="167"/>
    </row>
    <row r="46" spans="1:31" s="1000" customFormat="1" ht="13.5" customHeight="1">
      <c r="A46" s="811"/>
      <c r="B46" s="811"/>
      <c r="C46" s="1007"/>
      <c r="D46" s="811"/>
      <c r="E46" s="1008"/>
      <c r="F46" s="1008"/>
      <c r="G46" s="1008"/>
      <c r="H46" s="1008"/>
      <c r="I46" s="1008"/>
      <c r="J46" s="1008"/>
      <c r="K46" s="1008"/>
      <c r="L46" s="1008"/>
      <c r="M46" s="1008"/>
      <c r="N46" s="1008"/>
      <c r="O46" s="1008"/>
      <c r="P46" s="1008"/>
      <c r="Q46" s="1008"/>
      <c r="R46" s="277"/>
      <c r="S46" s="167"/>
    </row>
    <row r="47" spans="1:31" s="677" customFormat="1" ht="13.5" customHeight="1">
      <c r="A47" s="1006"/>
      <c r="B47" s="1006"/>
      <c r="C47" s="1005"/>
      <c r="D47" s="812"/>
      <c r="E47" s="810"/>
      <c r="F47" s="810"/>
      <c r="G47" s="810"/>
      <c r="H47" s="810"/>
      <c r="I47" s="810"/>
      <c r="J47" s="810"/>
      <c r="K47" s="810"/>
      <c r="L47" s="810"/>
      <c r="M47" s="810"/>
      <c r="N47" s="810"/>
      <c r="O47" s="810"/>
      <c r="P47" s="810"/>
      <c r="Q47" s="810"/>
      <c r="R47" s="277"/>
      <c r="S47" s="167"/>
    </row>
    <row r="48" spans="1:31" s="999" customFormat="1" ht="13.5" customHeight="1">
      <c r="A48" s="1004"/>
      <c r="B48" s="1004"/>
      <c r="C48" s="1005"/>
      <c r="D48" s="812"/>
      <c r="E48" s="810"/>
      <c r="F48" s="810"/>
      <c r="G48" s="810"/>
      <c r="H48" s="810"/>
      <c r="I48" s="810"/>
      <c r="J48" s="810"/>
      <c r="K48" s="810"/>
      <c r="L48" s="810"/>
      <c r="M48" s="810"/>
      <c r="N48" s="810"/>
      <c r="O48" s="810"/>
      <c r="P48" s="810"/>
      <c r="Q48" s="810"/>
      <c r="R48" s="277"/>
      <c r="S48" s="167"/>
    </row>
    <row r="49" spans="1:31" s="999" customFormat="1" ht="13.5" customHeight="1">
      <c r="A49" s="1004"/>
      <c r="B49" s="1004"/>
      <c r="C49" s="1005"/>
      <c r="D49" s="809"/>
      <c r="E49" s="810"/>
      <c r="F49" s="810"/>
      <c r="G49" s="810"/>
      <c r="H49" s="810"/>
      <c r="I49" s="810"/>
      <c r="J49" s="810"/>
      <c r="K49" s="810"/>
      <c r="L49" s="810"/>
      <c r="M49" s="810"/>
      <c r="N49" s="810"/>
      <c r="O49" s="810"/>
      <c r="P49" s="810"/>
      <c r="Q49" s="810"/>
      <c r="R49" s="277"/>
      <c r="S49" s="167"/>
    </row>
    <row r="50" spans="1:31" s="999" customFormat="1" ht="13.5" customHeight="1">
      <c r="A50" s="1004"/>
      <c r="B50" s="1004"/>
      <c r="C50" s="1005"/>
      <c r="D50" s="809"/>
      <c r="E50" s="810"/>
      <c r="F50" s="810"/>
      <c r="G50" s="810"/>
      <c r="H50" s="810"/>
      <c r="I50" s="810"/>
      <c r="J50" s="810"/>
      <c r="K50" s="810"/>
      <c r="L50" s="810"/>
      <c r="M50" s="810"/>
      <c r="N50" s="810"/>
      <c r="O50" s="810"/>
      <c r="P50" s="810"/>
      <c r="Q50" s="810"/>
      <c r="R50" s="277"/>
      <c r="S50" s="167"/>
    </row>
    <row r="51" spans="1:31" s="677" customFormat="1" ht="13.5" customHeight="1">
      <c r="A51" s="1006"/>
      <c r="B51" s="1006"/>
      <c r="C51" s="1009"/>
      <c r="D51" s="1552"/>
      <c r="E51" s="1552"/>
      <c r="F51" s="1552"/>
      <c r="G51" s="1552"/>
      <c r="H51" s="1010"/>
      <c r="I51" s="1010"/>
      <c r="J51" s="1010"/>
      <c r="K51" s="1010"/>
      <c r="L51" s="1010"/>
      <c r="M51" s="1010"/>
      <c r="N51" s="1010"/>
      <c r="O51" s="1010"/>
      <c r="P51" s="1010"/>
      <c r="Q51" s="1010"/>
      <c r="R51" s="277"/>
      <c r="S51" s="167"/>
      <c r="T51" s="1001"/>
      <c r="U51" s="1555"/>
      <c r="V51" s="1555"/>
      <c r="W51" s="1555"/>
      <c r="X51" s="1002"/>
      <c r="Y51" s="1002"/>
      <c r="Z51" s="1002"/>
      <c r="AA51" s="1002"/>
      <c r="AB51" s="1002"/>
      <c r="AC51" s="1002"/>
      <c r="AD51" s="1002"/>
      <c r="AE51" s="1002"/>
    </row>
    <row r="52" spans="1:31" s="677" customFormat="1" ht="13.5" customHeight="1">
      <c r="A52" s="1006"/>
      <c r="B52" s="1006"/>
      <c r="C52" s="1006"/>
      <c r="D52" s="1006"/>
      <c r="E52" s="1006"/>
      <c r="F52" s="1006"/>
      <c r="G52" s="1006"/>
      <c r="H52" s="1006"/>
      <c r="I52" s="1006"/>
      <c r="J52" s="1006"/>
      <c r="K52" s="1006"/>
      <c r="L52" s="1006"/>
      <c r="M52" s="1006"/>
      <c r="N52" s="1006"/>
      <c r="O52" s="1006"/>
      <c r="P52" s="1006"/>
      <c r="Q52" s="1006"/>
      <c r="R52" s="277"/>
      <c r="S52" s="167"/>
    </row>
    <row r="53" spans="1:31" s="677" customFormat="1" ht="13.5" customHeight="1">
      <c r="A53" s="1006"/>
      <c r="B53" s="1006"/>
      <c r="C53" s="1011"/>
      <c r="D53" s="1012"/>
      <c r="E53" s="1013"/>
      <c r="F53" s="1013"/>
      <c r="G53" s="1013"/>
      <c r="H53" s="1013"/>
      <c r="I53" s="1013"/>
      <c r="J53" s="1013"/>
      <c r="K53" s="1013"/>
      <c r="L53" s="1013"/>
      <c r="M53" s="1013"/>
      <c r="N53" s="1013"/>
      <c r="O53" s="1013"/>
      <c r="P53" s="1013"/>
      <c r="Q53" s="1013"/>
      <c r="R53" s="277"/>
      <c r="S53" s="167"/>
      <c r="T53" s="1003"/>
      <c r="U53" s="1003"/>
      <c r="V53" s="1003"/>
      <c r="W53" s="1003"/>
      <c r="X53" s="1003"/>
      <c r="Y53" s="1003"/>
      <c r="Z53" s="1003"/>
      <c r="AA53" s="1003"/>
      <c r="AB53" s="1003"/>
      <c r="AC53" s="1003"/>
      <c r="AD53" s="1003"/>
      <c r="AE53" s="1003"/>
    </row>
    <row r="54" spans="1:31" s="677" customFormat="1" ht="13.5" customHeight="1">
      <c r="A54" s="1006"/>
      <c r="B54" s="1006"/>
      <c r="C54" s="1550"/>
      <c r="D54" s="1550"/>
      <c r="E54" s="1014"/>
      <c r="F54" s="1014"/>
      <c r="G54" s="1014"/>
      <c r="H54" s="1014"/>
      <c r="I54" s="1014"/>
      <c r="J54" s="1014"/>
      <c r="K54" s="1014"/>
      <c r="L54" s="1014"/>
      <c r="M54" s="1014"/>
      <c r="N54" s="1014"/>
      <c r="O54" s="1014"/>
      <c r="P54" s="1014"/>
      <c r="Q54" s="1014"/>
      <c r="R54" s="277"/>
      <c r="S54" s="167"/>
    </row>
    <row r="55" spans="1:31" s="677" customFormat="1" ht="13.5" customHeight="1">
      <c r="A55" s="1006"/>
      <c r="B55" s="1006"/>
      <c r="C55" s="1551"/>
      <c r="D55" s="1551"/>
      <c r="E55" s="1015"/>
      <c r="F55" s="1015"/>
      <c r="G55" s="1015"/>
      <c r="H55" s="1015"/>
      <c r="I55" s="1015"/>
      <c r="J55" s="1015"/>
      <c r="K55" s="1015"/>
      <c r="L55" s="1015"/>
      <c r="M55" s="1015"/>
      <c r="N55" s="1015"/>
      <c r="O55" s="1015"/>
      <c r="P55" s="1015"/>
      <c r="Q55" s="1015"/>
      <c r="R55" s="277"/>
      <c r="S55" s="167"/>
      <c r="W55" s="980"/>
    </row>
    <row r="56" spans="1:31" s="677" customFormat="1" ht="13.5" customHeight="1">
      <c r="A56" s="1006"/>
      <c r="B56" s="1006"/>
      <c r="C56" s="1007"/>
      <c r="D56" s="1016"/>
      <c r="E56" s="1015"/>
      <c r="F56" s="1015"/>
      <c r="G56" s="1015"/>
      <c r="H56" s="1015"/>
      <c r="I56" s="1015"/>
      <c r="J56" s="1015"/>
      <c r="K56" s="1015"/>
      <c r="L56" s="1015"/>
      <c r="M56" s="1015"/>
      <c r="N56" s="1015"/>
      <c r="O56" s="1015"/>
      <c r="P56" s="1015"/>
      <c r="Q56" s="1015"/>
      <c r="R56" s="277"/>
      <c r="S56" s="167"/>
    </row>
    <row r="57" spans="1:31" s="677" customFormat="1" ht="13.5" customHeight="1">
      <c r="A57" s="1006"/>
      <c r="B57" s="1006"/>
      <c r="C57" s="1005"/>
      <c r="D57" s="812"/>
      <c r="E57" s="1015"/>
      <c r="F57" s="1015"/>
      <c r="G57" s="1015"/>
      <c r="H57" s="1015"/>
      <c r="I57" s="1015"/>
      <c r="J57" s="1015"/>
      <c r="K57" s="1015"/>
      <c r="L57" s="1015"/>
      <c r="M57" s="1015"/>
      <c r="N57" s="1015"/>
      <c r="O57" s="1015"/>
      <c r="P57" s="1015"/>
      <c r="Q57" s="1015"/>
      <c r="R57" s="277"/>
      <c r="S57" s="167"/>
    </row>
    <row r="58" spans="1:31" s="1064" customFormat="1" ht="13.5" customHeight="1">
      <c r="A58" s="1062"/>
      <c r="B58" s="1062"/>
      <c r="C58" s="1549" t="s">
        <v>609</v>
      </c>
      <c r="D58" s="1549"/>
      <c r="E58" s="1549"/>
      <c r="F58" s="1549"/>
      <c r="G58" s="1549"/>
      <c r="H58" s="1549"/>
      <c r="I58" s="1549"/>
      <c r="J58" s="1549"/>
      <c r="K58" s="1549"/>
      <c r="L58" s="1549"/>
      <c r="M58" s="1549"/>
      <c r="N58" s="1549"/>
      <c r="O58" s="1549"/>
      <c r="P58" s="1549"/>
      <c r="Q58" s="1549"/>
      <c r="R58" s="1063"/>
      <c r="S58" s="170"/>
    </row>
    <row r="59" spans="1:31" s="171" customFormat="1" ht="13.5" customHeight="1">
      <c r="A59" s="1062"/>
      <c r="B59" s="1062"/>
      <c r="C59" s="1549" t="s">
        <v>482</v>
      </c>
      <c r="D59" s="1549"/>
      <c r="E59" s="1549"/>
      <c r="F59" s="1549"/>
      <c r="G59" s="1549"/>
      <c r="H59" s="1549"/>
      <c r="I59" s="1549"/>
      <c r="J59" s="1549"/>
      <c r="K59" s="1549"/>
      <c r="L59" s="1549"/>
      <c r="M59" s="1549"/>
      <c r="N59" s="1549"/>
      <c r="O59" s="1549"/>
      <c r="P59" s="1549"/>
      <c r="Q59" s="1549"/>
      <c r="R59" s="1063"/>
      <c r="S59" s="170"/>
      <c r="T59" s="1064"/>
    </row>
    <row r="60" spans="1:31" s="469" customFormat="1" ht="13.5" customHeight="1">
      <c r="A60" s="1006"/>
      <c r="B60" s="1006"/>
      <c r="C60" s="540" t="s">
        <v>405</v>
      </c>
      <c r="D60" s="493"/>
      <c r="E60" s="1036"/>
      <c r="F60" s="1036"/>
      <c r="G60" s="1036"/>
      <c r="H60" s="1036"/>
      <c r="I60" s="1037" t="s">
        <v>136</v>
      </c>
      <c r="J60" s="1038"/>
      <c r="K60" s="1038"/>
      <c r="L60" s="1038"/>
      <c r="M60" s="572"/>
      <c r="N60" s="647"/>
      <c r="O60" s="647"/>
      <c r="P60" s="647"/>
      <c r="Q60" s="647"/>
      <c r="R60" s="277"/>
    </row>
    <row r="61" spans="1:31" ht="13.5" customHeight="1">
      <c r="A61" s="165"/>
      <c r="B61" s="167"/>
      <c r="C61" s="516"/>
      <c r="D61" s="167"/>
      <c r="E61" s="207"/>
      <c r="F61" s="1491">
        <v>42125</v>
      </c>
      <c r="G61" s="1491"/>
      <c r="H61" s="1491"/>
      <c r="I61" s="1491"/>
      <c r="J61" s="1491"/>
      <c r="K61" s="1491"/>
      <c r="L61" s="1491"/>
      <c r="M61" s="1491"/>
      <c r="N61" s="1491"/>
      <c r="O61" s="1491"/>
      <c r="P61" s="1491"/>
      <c r="Q61" s="1491"/>
      <c r="R61" s="458">
        <v>9</v>
      </c>
      <c r="S61" s="167"/>
      <c r="T61" s="677"/>
    </row>
    <row r="62" spans="1:31" ht="15" customHeight="1">
      <c r="B62" s="516"/>
    </row>
    <row r="63" spans="1:31">
      <c r="B63" s="516"/>
      <c r="D63" s="166" t="s">
        <v>34</v>
      </c>
    </row>
    <row r="64" spans="1:31">
      <c r="B64" s="516"/>
    </row>
    <row r="65" spans="2:18">
      <c r="B65" s="516"/>
    </row>
    <row r="66" spans="2:18">
      <c r="B66" s="516"/>
    </row>
    <row r="67" spans="2:18">
      <c r="B67" s="516"/>
    </row>
    <row r="72" spans="2:18" ht="8.25" customHeight="1"/>
    <row r="74" spans="2:18" ht="9" customHeight="1">
      <c r="R74" s="184"/>
    </row>
    <row r="75" spans="2:18" ht="8.25" customHeight="1">
      <c r="R75" s="672"/>
    </row>
    <row r="76" spans="2:18" ht="9.75" customHeight="1"/>
  </sheetData>
  <dataConsolidate/>
  <mergeCells count="17">
    <mergeCell ref="U51:W51"/>
    <mergeCell ref="C6:Q6"/>
    <mergeCell ref="C11:D11"/>
    <mergeCell ref="C14:D14"/>
    <mergeCell ref="B1:D1"/>
    <mergeCell ref="C35:D35"/>
    <mergeCell ref="E8:M8"/>
    <mergeCell ref="N8:Q8"/>
    <mergeCell ref="C59:Q59"/>
    <mergeCell ref="F61:Q61"/>
    <mergeCell ref="C54:D54"/>
    <mergeCell ref="C55:D55"/>
    <mergeCell ref="C9:D9"/>
    <mergeCell ref="D51:G51"/>
    <mergeCell ref="C37:D37"/>
    <mergeCell ref="C40:D40"/>
    <mergeCell ref="C58:Q58"/>
  </mergeCells>
  <conditionalFormatting sqref="E9:Q11 E8 E35:G35 H35:Q37">
    <cfRule type="cellIs" dxfId="13"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sheetPr codeName="Folha6">
    <tabColor theme="5"/>
  </sheetPr>
  <dimension ref="A1:AI91"/>
  <sheetViews>
    <sheetView showRuler="0" zoomScaleNormal="100" workbookViewId="0"/>
  </sheetViews>
  <sheetFormatPr defaultRowHeight="12.75"/>
  <cols>
    <col min="1" max="1" width="1" style="125" customWidth="1"/>
    <col min="2" max="2" width="2.5703125" style="125" customWidth="1"/>
    <col min="3" max="3" width="1" style="125" customWidth="1"/>
    <col min="4" max="4" width="30.42578125" style="125" customWidth="1"/>
    <col min="5" max="17" width="5" style="125" customWidth="1"/>
    <col min="18" max="18" width="2.5703125" style="125" customWidth="1"/>
    <col min="19" max="19" width="1" style="125" customWidth="1"/>
    <col min="20" max="21" width="9.140625" style="125"/>
    <col min="22" max="22" width="17.85546875" style="125" customWidth="1"/>
    <col min="23" max="16384" width="9.140625" style="125"/>
  </cols>
  <sheetData>
    <row r="1" spans="1:21" ht="13.5" customHeight="1">
      <c r="A1" s="4"/>
      <c r="B1" s="8"/>
      <c r="C1" s="8"/>
      <c r="D1" s="1561" t="s">
        <v>342</v>
      </c>
      <c r="E1" s="1561"/>
      <c r="F1" s="1561"/>
      <c r="G1" s="1561"/>
      <c r="H1" s="1561"/>
      <c r="I1" s="1561"/>
      <c r="J1" s="1561"/>
      <c r="K1" s="1561"/>
      <c r="L1" s="1561"/>
      <c r="M1" s="1561"/>
      <c r="N1" s="1561"/>
      <c r="O1" s="1561"/>
      <c r="P1" s="1561"/>
      <c r="Q1" s="1561"/>
      <c r="R1" s="1561"/>
      <c r="S1" s="4"/>
    </row>
    <row r="2" spans="1:21" ht="6" customHeight="1">
      <c r="A2" s="4"/>
      <c r="B2" s="1562"/>
      <c r="C2" s="1563"/>
      <c r="D2" s="1564"/>
      <c r="E2" s="8"/>
      <c r="F2" s="8"/>
      <c r="G2" s="8"/>
      <c r="H2" s="8"/>
      <c r="I2" s="8"/>
      <c r="J2" s="8"/>
      <c r="K2" s="8"/>
      <c r="L2" s="8"/>
      <c r="M2" s="8"/>
      <c r="N2" s="8"/>
      <c r="O2" s="8"/>
      <c r="P2" s="8"/>
      <c r="Q2" s="8"/>
      <c r="R2" s="8"/>
      <c r="S2" s="4"/>
    </row>
    <row r="3" spans="1:21" ht="13.5" customHeight="1" thickBot="1">
      <c r="A3" s="4"/>
      <c r="B3" s="270"/>
      <c r="C3" s="8"/>
      <c r="D3" s="8"/>
      <c r="E3" s="690"/>
      <c r="F3" s="690"/>
      <c r="G3" s="690"/>
      <c r="H3" s="690"/>
      <c r="I3" s="607"/>
      <c r="J3" s="690"/>
      <c r="K3" s="690"/>
      <c r="L3" s="690"/>
      <c r="M3" s="690"/>
      <c r="N3" s="690"/>
      <c r="O3" s="690"/>
      <c r="P3" s="690"/>
      <c r="Q3" s="690" t="s">
        <v>73</v>
      </c>
      <c r="R3" s="8"/>
      <c r="S3" s="4"/>
    </row>
    <row r="4" spans="1:21" s="12" customFormat="1" ht="13.5" customHeight="1" thickBot="1">
      <c r="A4" s="11"/>
      <c r="B4" s="269"/>
      <c r="C4" s="454" t="s">
        <v>218</v>
      </c>
      <c r="D4" s="608"/>
      <c r="E4" s="608"/>
      <c r="F4" s="608"/>
      <c r="G4" s="608"/>
      <c r="H4" s="608"/>
      <c r="I4" s="608"/>
      <c r="J4" s="608"/>
      <c r="K4" s="608"/>
      <c r="L4" s="608"/>
      <c r="M4" s="608"/>
      <c r="N4" s="608"/>
      <c r="O4" s="608"/>
      <c r="P4" s="608"/>
      <c r="Q4" s="609"/>
      <c r="R4" s="8"/>
      <c r="S4" s="11"/>
    </row>
    <row r="5" spans="1:21" ht="4.5" customHeight="1">
      <c r="A5" s="4"/>
      <c r="B5" s="270"/>
      <c r="C5" s="1565" t="s">
        <v>78</v>
      </c>
      <c r="D5" s="1565"/>
      <c r="E5" s="1566"/>
      <c r="F5" s="1566"/>
      <c r="G5" s="1566"/>
      <c r="H5" s="1566"/>
      <c r="I5" s="1566"/>
      <c r="J5" s="1566"/>
      <c r="K5" s="1566"/>
      <c r="L5" s="1566"/>
      <c r="M5" s="1566"/>
      <c r="N5" s="1566"/>
      <c r="O5" s="694"/>
      <c r="P5" s="694"/>
      <c r="Q5" s="694"/>
      <c r="R5" s="8"/>
      <c r="S5" s="4"/>
    </row>
    <row r="6" spans="1:21" ht="12" customHeight="1">
      <c r="A6" s="4"/>
      <c r="B6" s="270"/>
      <c r="C6" s="1565"/>
      <c r="D6" s="1565"/>
      <c r="E6" s="1567" t="str">
        <f>+'11desemprego_IEFP'!E6:O6</f>
        <v>2014</v>
      </c>
      <c r="F6" s="1567"/>
      <c r="G6" s="1567"/>
      <c r="H6" s="1567"/>
      <c r="I6" s="1567"/>
      <c r="J6" s="1567"/>
      <c r="K6" s="1567"/>
      <c r="L6" s="1567"/>
      <c r="M6" s="1567"/>
      <c r="N6" s="1567" t="str">
        <f>+'11desemprego_IEFP'!N6</f>
        <v>2015</v>
      </c>
      <c r="O6" s="1567"/>
      <c r="P6" s="1567"/>
      <c r="Q6" s="1567"/>
      <c r="R6" s="8"/>
      <c r="S6" s="4"/>
    </row>
    <row r="7" spans="1:21">
      <c r="A7" s="4"/>
      <c r="B7" s="270"/>
      <c r="C7" s="697"/>
      <c r="D7" s="697"/>
      <c r="E7" s="691" t="s">
        <v>102</v>
      </c>
      <c r="F7" s="806" t="s">
        <v>101</v>
      </c>
      <c r="G7" s="806" t="s">
        <v>100</v>
      </c>
      <c r="H7" s="806" t="s">
        <v>99</v>
      </c>
      <c r="I7" s="806" t="s">
        <v>98</v>
      </c>
      <c r="J7" s="806" t="s">
        <v>97</v>
      </c>
      <c r="K7" s="806" t="s">
        <v>96</v>
      </c>
      <c r="L7" s="806" t="s">
        <v>95</v>
      </c>
      <c r="M7" s="806" t="s">
        <v>94</v>
      </c>
      <c r="N7" s="806" t="s">
        <v>93</v>
      </c>
      <c r="O7" s="806" t="s">
        <v>104</v>
      </c>
      <c r="P7" s="806" t="s">
        <v>103</v>
      </c>
      <c r="Q7" s="806" t="s">
        <v>102</v>
      </c>
      <c r="R7" s="694"/>
      <c r="S7" s="4"/>
    </row>
    <row r="8" spans="1:21" s="595" customFormat="1" ht="15" customHeight="1">
      <c r="A8" s="124"/>
      <c r="B8" s="271"/>
      <c r="C8" s="1568" t="s">
        <v>68</v>
      </c>
      <c r="D8" s="1568"/>
      <c r="E8" s="610">
        <v>52611</v>
      </c>
      <c r="F8" s="611">
        <v>49703</v>
      </c>
      <c r="G8" s="611">
        <v>50564</v>
      </c>
      <c r="H8" s="611">
        <v>57542</v>
      </c>
      <c r="I8" s="611">
        <v>54394</v>
      </c>
      <c r="J8" s="611">
        <v>76700</v>
      </c>
      <c r="K8" s="611">
        <v>73375</v>
      </c>
      <c r="L8" s="611">
        <v>62788</v>
      </c>
      <c r="M8" s="611">
        <v>56648</v>
      </c>
      <c r="N8" s="611">
        <v>68881</v>
      </c>
      <c r="O8" s="611">
        <v>55675</v>
      </c>
      <c r="P8" s="611">
        <v>60610</v>
      </c>
      <c r="Q8" s="611">
        <v>53765</v>
      </c>
      <c r="R8" s="596"/>
      <c r="S8" s="124"/>
      <c r="U8" s="904"/>
    </row>
    <row r="9" spans="1:21" s="605" customFormat="1" ht="11.25" customHeight="1">
      <c r="A9" s="612"/>
      <c r="B9" s="613"/>
      <c r="C9" s="614"/>
      <c r="D9" s="530" t="s">
        <v>192</v>
      </c>
      <c r="E9" s="185">
        <v>18251</v>
      </c>
      <c r="F9" s="195">
        <v>17282</v>
      </c>
      <c r="G9" s="195">
        <v>17765</v>
      </c>
      <c r="H9" s="195">
        <v>20842</v>
      </c>
      <c r="I9" s="195">
        <v>20285</v>
      </c>
      <c r="J9" s="195">
        <v>27734</v>
      </c>
      <c r="K9" s="195">
        <v>24362</v>
      </c>
      <c r="L9" s="195">
        <v>19926</v>
      </c>
      <c r="M9" s="195">
        <v>19448</v>
      </c>
      <c r="N9" s="195">
        <v>23211</v>
      </c>
      <c r="O9" s="195">
        <v>19091</v>
      </c>
      <c r="P9" s="195">
        <v>21181</v>
      </c>
      <c r="Q9" s="195">
        <v>19122</v>
      </c>
      <c r="R9" s="615"/>
      <c r="S9" s="612"/>
    </row>
    <row r="10" spans="1:21" s="605" customFormat="1" ht="11.25" customHeight="1">
      <c r="A10" s="612"/>
      <c r="B10" s="613"/>
      <c r="C10" s="614"/>
      <c r="D10" s="530" t="s">
        <v>193</v>
      </c>
      <c r="E10" s="185">
        <v>9994</v>
      </c>
      <c r="F10" s="195">
        <v>9625</v>
      </c>
      <c r="G10" s="195">
        <v>10187</v>
      </c>
      <c r="H10" s="195">
        <v>11801</v>
      </c>
      <c r="I10" s="195">
        <v>11109</v>
      </c>
      <c r="J10" s="195">
        <v>15505</v>
      </c>
      <c r="K10" s="195">
        <v>14447</v>
      </c>
      <c r="L10" s="195">
        <v>11485</v>
      </c>
      <c r="M10" s="195">
        <v>11464</v>
      </c>
      <c r="N10" s="195">
        <v>13530</v>
      </c>
      <c r="O10" s="195">
        <v>10397</v>
      </c>
      <c r="P10" s="195">
        <v>11569</v>
      </c>
      <c r="Q10" s="195">
        <v>10641</v>
      </c>
      <c r="R10" s="615"/>
      <c r="S10" s="612"/>
    </row>
    <row r="11" spans="1:21" s="605" customFormat="1" ht="11.25" customHeight="1">
      <c r="A11" s="612"/>
      <c r="B11" s="613"/>
      <c r="C11" s="614"/>
      <c r="D11" s="530" t="s">
        <v>194</v>
      </c>
      <c r="E11" s="185">
        <v>15524</v>
      </c>
      <c r="F11" s="195">
        <v>14673</v>
      </c>
      <c r="G11" s="195">
        <v>14174</v>
      </c>
      <c r="H11" s="195">
        <v>15196</v>
      </c>
      <c r="I11" s="195">
        <v>14281</v>
      </c>
      <c r="J11" s="195">
        <v>19645</v>
      </c>
      <c r="K11" s="195">
        <v>18665</v>
      </c>
      <c r="L11" s="195">
        <v>14677</v>
      </c>
      <c r="M11" s="195">
        <v>14221</v>
      </c>
      <c r="N11" s="195">
        <v>18607</v>
      </c>
      <c r="O11" s="195">
        <v>16148</v>
      </c>
      <c r="P11" s="195">
        <v>17176</v>
      </c>
      <c r="Q11" s="195">
        <v>15236</v>
      </c>
      <c r="R11" s="615"/>
      <c r="S11" s="612"/>
    </row>
    <row r="12" spans="1:21" s="605" customFormat="1" ht="11.25" customHeight="1">
      <c r="A12" s="612"/>
      <c r="B12" s="613"/>
      <c r="C12" s="614"/>
      <c r="D12" s="530" t="s">
        <v>195</v>
      </c>
      <c r="E12" s="185">
        <v>4174</v>
      </c>
      <c r="F12" s="195">
        <v>3683</v>
      </c>
      <c r="G12" s="195">
        <v>4060</v>
      </c>
      <c r="H12" s="195">
        <v>4847</v>
      </c>
      <c r="I12" s="195">
        <v>4301</v>
      </c>
      <c r="J12" s="195">
        <v>6298</v>
      </c>
      <c r="K12" s="195">
        <v>6606</v>
      </c>
      <c r="L12" s="195">
        <v>4910</v>
      </c>
      <c r="M12" s="195">
        <v>4791</v>
      </c>
      <c r="N12" s="195">
        <v>5669</v>
      </c>
      <c r="O12" s="195">
        <v>4384</v>
      </c>
      <c r="P12" s="195">
        <v>4917</v>
      </c>
      <c r="Q12" s="195">
        <v>4047</v>
      </c>
      <c r="R12" s="615"/>
      <c r="S12" s="612"/>
    </row>
    <row r="13" spans="1:21" s="605" customFormat="1" ht="11.25" customHeight="1">
      <c r="A13" s="612"/>
      <c r="B13" s="613"/>
      <c r="C13" s="614"/>
      <c r="D13" s="530" t="s">
        <v>196</v>
      </c>
      <c r="E13" s="185">
        <v>2461</v>
      </c>
      <c r="F13" s="195">
        <v>2339</v>
      </c>
      <c r="G13" s="195">
        <v>2216</v>
      </c>
      <c r="H13" s="195">
        <v>2386</v>
      </c>
      <c r="I13" s="195">
        <v>2069</v>
      </c>
      <c r="J13" s="195">
        <v>3937</v>
      </c>
      <c r="K13" s="195">
        <v>5625</v>
      </c>
      <c r="L13" s="195">
        <v>8755</v>
      </c>
      <c r="M13" s="195">
        <v>4511</v>
      </c>
      <c r="N13" s="195">
        <v>4456</v>
      </c>
      <c r="O13" s="195">
        <v>3012</v>
      </c>
      <c r="P13" s="195">
        <v>2984</v>
      </c>
      <c r="Q13" s="195">
        <v>2419</v>
      </c>
      <c r="R13" s="615"/>
      <c r="S13" s="612"/>
    </row>
    <row r="14" spans="1:21" s="605" customFormat="1" ht="11.25" customHeight="1">
      <c r="A14" s="612"/>
      <c r="B14" s="613"/>
      <c r="C14" s="614"/>
      <c r="D14" s="530" t="s">
        <v>132</v>
      </c>
      <c r="E14" s="185">
        <v>1215</v>
      </c>
      <c r="F14" s="195">
        <v>1127</v>
      </c>
      <c r="G14" s="195">
        <v>1102</v>
      </c>
      <c r="H14" s="195">
        <v>1110</v>
      </c>
      <c r="I14" s="195">
        <v>1051</v>
      </c>
      <c r="J14" s="195">
        <v>1739</v>
      </c>
      <c r="K14" s="195">
        <v>1862</v>
      </c>
      <c r="L14" s="195">
        <v>1507</v>
      </c>
      <c r="M14" s="195">
        <v>1155</v>
      </c>
      <c r="N14" s="195">
        <v>1697</v>
      </c>
      <c r="O14" s="195">
        <v>1398</v>
      </c>
      <c r="P14" s="195">
        <v>1474</v>
      </c>
      <c r="Q14" s="195">
        <v>1209</v>
      </c>
      <c r="R14" s="615"/>
      <c r="S14" s="612"/>
    </row>
    <row r="15" spans="1:21" s="605" customFormat="1" ht="11.25" customHeight="1">
      <c r="A15" s="612"/>
      <c r="B15" s="613"/>
      <c r="C15" s="614"/>
      <c r="D15" s="530" t="s">
        <v>133</v>
      </c>
      <c r="E15" s="185">
        <v>992</v>
      </c>
      <c r="F15" s="195">
        <v>974</v>
      </c>
      <c r="G15" s="195">
        <v>1060</v>
      </c>
      <c r="H15" s="195">
        <v>1360</v>
      </c>
      <c r="I15" s="195">
        <v>1298</v>
      </c>
      <c r="J15" s="195">
        <v>1842</v>
      </c>
      <c r="K15" s="195">
        <v>1808</v>
      </c>
      <c r="L15" s="195">
        <v>1528</v>
      </c>
      <c r="M15" s="195">
        <v>1058</v>
      </c>
      <c r="N15" s="195">
        <v>1711</v>
      </c>
      <c r="O15" s="195">
        <v>1245</v>
      </c>
      <c r="P15" s="195">
        <v>1309</v>
      </c>
      <c r="Q15" s="195">
        <v>1091</v>
      </c>
      <c r="R15" s="615"/>
      <c r="S15" s="612"/>
    </row>
    <row r="16" spans="1:21" s="621" customFormat="1" ht="15" customHeight="1">
      <c r="A16" s="616"/>
      <c r="B16" s="617"/>
      <c r="C16" s="1568" t="s">
        <v>307</v>
      </c>
      <c r="D16" s="1568"/>
      <c r="E16" s="618"/>
      <c r="F16" s="619"/>
      <c r="G16" s="619"/>
      <c r="H16" s="619"/>
      <c r="I16" s="619"/>
      <c r="J16" s="619"/>
      <c r="K16" s="619"/>
      <c r="L16" s="619"/>
      <c r="M16" s="619"/>
      <c r="N16" s="619"/>
      <c r="O16" s="619"/>
      <c r="P16" s="619"/>
      <c r="Q16" s="619"/>
      <c r="R16" s="620"/>
      <c r="S16" s="616"/>
    </row>
    <row r="17" spans="1:35" s="605" customFormat="1" ht="12" customHeight="1">
      <c r="A17" s="612"/>
      <c r="B17" s="613"/>
      <c r="C17" s="614"/>
      <c r="D17" s="126" t="s">
        <v>573</v>
      </c>
      <c r="E17" s="195">
        <v>6653</v>
      </c>
      <c r="F17" s="195">
        <v>6229</v>
      </c>
      <c r="G17" s="195">
        <v>5455</v>
      </c>
      <c r="H17" s="195">
        <v>6018</v>
      </c>
      <c r="I17" s="195">
        <v>5449</v>
      </c>
      <c r="J17" s="195">
        <v>8392</v>
      </c>
      <c r="K17" s="195">
        <v>8964</v>
      </c>
      <c r="L17" s="195">
        <v>6930</v>
      </c>
      <c r="M17" s="195">
        <v>5221</v>
      </c>
      <c r="N17" s="195">
        <v>8381</v>
      </c>
      <c r="O17" s="195">
        <v>6912</v>
      </c>
      <c r="P17" s="195">
        <v>7464</v>
      </c>
      <c r="Q17" s="195">
        <v>6673</v>
      </c>
      <c r="R17" s="615"/>
      <c r="S17" s="612"/>
      <c r="U17" s="621"/>
      <c r="V17" s="621"/>
      <c r="W17" s="621"/>
      <c r="X17" s="621"/>
      <c r="Y17" s="621"/>
      <c r="Z17" s="621"/>
      <c r="AA17" s="621"/>
      <c r="AB17" s="621"/>
      <c r="AC17" s="621"/>
      <c r="AD17" s="621"/>
    </row>
    <row r="18" spans="1:35" s="605" customFormat="1" ht="12" customHeight="1">
      <c r="A18" s="612"/>
      <c r="B18" s="613"/>
      <c r="C18" s="614"/>
      <c r="D18" s="126" t="s">
        <v>574</v>
      </c>
      <c r="E18" s="195">
        <v>4384</v>
      </c>
      <c r="F18" s="195">
        <v>4302</v>
      </c>
      <c r="G18" s="195">
        <v>3991</v>
      </c>
      <c r="H18" s="195">
        <v>4527</v>
      </c>
      <c r="I18" s="195">
        <v>4749</v>
      </c>
      <c r="J18" s="195">
        <v>5219</v>
      </c>
      <c r="K18" s="195">
        <v>5838</v>
      </c>
      <c r="L18" s="195">
        <v>5080</v>
      </c>
      <c r="M18" s="195">
        <v>5135</v>
      </c>
      <c r="N18" s="195">
        <v>5696</v>
      </c>
      <c r="O18" s="195">
        <v>4808</v>
      </c>
      <c r="P18" s="195">
        <v>5158</v>
      </c>
      <c r="Q18" s="195">
        <v>4874</v>
      </c>
      <c r="R18" s="615"/>
      <c r="S18" s="612"/>
      <c r="U18" s="621"/>
      <c r="V18" s="621"/>
      <c r="W18" s="621"/>
      <c r="X18" s="621"/>
      <c r="Y18" s="621"/>
      <c r="Z18" s="621"/>
      <c r="AA18" s="621"/>
      <c r="AB18" s="621"/>
      <c r="AC18" s="621"/>
      <c r="AD18" s="621"/>
    </row>
    <row r="19" spans="1:35" s="605" customFormat="1" ht="12" customHeight="1">
      <c r="A19" s="612"/>
      <c r="B19" s="613"/>
      <c r="C19" s="614"/>
      <c r="D19" s="126" t="s">
        <v>575</v>
      </c>
      <c r="E19" s="195">
        <v>3780</v>
      </c>
      <c r="F19" s="195">
        <v>3574</v>
      </c>
      <c r="G19" s="195">
        <v>3236</v>
      </c>
      <c r="H19" s="195">
        <v>3503</v>
      </c>
      <c r="I19" s="195">
        <v>3353</v>
      </c>
      <c r="J19" s="195">
        <v>4074</v>
      </c>
      <c r="K19" s="195">
        <v>5233</v>
      </c>
      <c r="L19" s="195">
        <v>5173</v>
      </c>
      <c r="M19" s="195">
        <v>3503</v>
      </c>
      <c r="N19" s="195">
        <v>4425</v>
      </c>
      <c r="O19" s="195">
        <v>3772</v>
      </c>
      <c r="P19" s="195">
        <v>4004</v>
      </c>
      <c r="Q19" s="195">
        <v>3635</v>
      </c>
      <c r="R19" s="615"/>
      <c r="S19" s="612"/>
      <c r="U19" s="621"/>
      <c r="V19" s="621"/>
      <c r="W19" s="621"/>
      <c r="X19" s="621"/>
      <c r="Y19" s="621"/>
      <c r="Z19" s="621"/>
      <c r="AA19" s="621"/>
      <c r="AB19" s="621"/>
      <c r="AC19" s="621"/>
      <c r="AD19" s="621"/>
    </row>
    <row r="20" spans="1:35" s="605" customFormat="1" ht="12" customHeight="1">
      <c r="A20" s="612"/>
      <c r="B20" s="613"/>
      <c r="C20" s="614"/>
      <c r="D20" s="126" t="s">
        <v>576</v>
      </c>
      <c r="E20" s="195">
        <v>3987</v>
      </c>
      <c r="F20" s="195">
        <v>3704</v>
      </c>
      <c r="G20" s="195">
        <v>3391</v>
      </c>
      <c r="H20" s="195">
        <v>3599</v>
      </c>
      <c r="I20" s="195">
        <v>3778</v>
      </c>
      <c r="J20" s="195">
        <v>3951</v>
      </c>
      <c r="K20" s="195">
        <v>4380</v>
      </c>
      <c r="L20" s="195">
        <v>4079</v>
      </c>
      <c r="M20" s="195">
        <v>4687</v>
      </c>
      <c r="N20" s="195">
        <v>4744</v>
      </c>
      <c r="O20" s="195">
        <v>3804</v>
      </c>
      <c r="P20" s="195">
        <v>3868</v>
      </c>
      <c r="Q20" s="195">
        <v>3632</v>
      </c>
      <c r="R20" s="615"/>
      <c r="S20" s="612"/>
      <c r="U20" s="621"/>
      <c r="V20" s="621"/>
      <c r="W20" s="621"/>
      <c r="X20" s="621"/>
      <c r="Y20" s="621"/>
      <c r="Z20" s="621"/>
      <c r="AA20" s="621"/>
      <c r="AB20" s="621"/>
      <c r="AC20" s="621"/>
      <c r="AD20" s="621"/>
    </row>
    <row r="21" spans="1:35" s="605" customFormat="1" ht="11.25" customHeight="1">
      <c r="A21" s="612"/>
      <c r="B21" s="613"/>
      <c r="C21" s="614"/>
      <c r="D21" s="126" t="s">
        <v>577</v>
      </c>
      <c r="E21" s="195">
        <v>3079</v>
      </c>
      <c r="F21" s="195">
        <v>2774</v>
      </c>
      <c r="G21" s="195">
        <v>3094</v>
      </c>
      <c r="H21" s="195">
        <v>2745</v>
      </c>
      <c r="I21" s="195">
        <v>2432</v>
      </c>
      <c r="J21" s="195">
        <v>3545</v>
      </c>
      <c r="K21" s="195">
        <v>4681</v>
      </c>
      <c r="L21" s="195">
        <v>5493</v>
      </c>
      <c r="M21" s="195">
        <v>3702</v>
      </c>
      <c r="N21" s="195">
        <v>4273</v>
      </c>
      <c r="O21" s="195">
        <v>3303</v>
      </c>
      <c r="P21" s="195">
        <v>3524</v>
      </c>
      <c r="Q21" s="195">
        <v>3183</v>
      </c>
      <c r="R21" s="615"/>
      <c r="S21" s="612"/>
      <c r="U21" s="621"/>
      <c r="V21" s="621"/>
      <c r="W21" s="621"/>
      <c r="X21" s="621"/>
      <c r="Y21" s="621"/>
      <c r="Z21" s="621"/>
      <c r="AA21" s="621"/>
      <c r="AB21" s="621"/>
      <c r="AC21" s="621"/>
      <c r="AD21" s="621"/>
    </row>
    <row r="22" spans="1:35" s="605" customFormat="1" ht="15" customHeight="1">
      <c r="A22" s="612"/>
      <c r="B22" s="613"/>
      <c r="C22" s="1568" t="s">
        <v>219</v>
      </c>
      <c r="D22" s="1568"/>
      <c r="E22" s="610">
        <v>6962</v>
      </c>
      <c r="F22" s="611">
        <v>6743</v>
      </c>
      <c r="G22" s="611">
        <v>6560</v>
      </c>
      <c r="H22" s="611">
        <v>9621</v>
      </c>
      <c r="I22" s="611">
        <v>9759</v>
      </c>
      <c r="J22" s="611">
        <v>14460</v>
      </c>
      <c r="K22" s="611">
        <v>12352</v>
      </c>
      <c r="L22" s="611">
        <v>8524</v>
      </c>
      <c r="M22" s="611">
        <v>6386</v>
      </c>
      <c r="N22" s="611">
        <v>9479</v>
      </c>
      <c r="O22" s="611">
        <v>8317</v>
      </c>
      <c r="P22" s="611">
        <v>9121</v>
      </c>
      <c r="Q22" s="611">
        <v>6927</v>
      </c>
      <c r="R22" s="615"/>
      <c r="S22" s="612"/>
      <c r="U22" s="621"/>
      <c r="V22" s="621"/>
      <c r="W22" s="621"/>
      <c r="X22" s="621"/>
      <c r="Y22" s="621"/>
      <c r="Z22" s="621"/>
      <c r="AA22" s="621"/>
      <c r="AB22" s="621"/>
      <c r="AC22" s="621"/>
      <c r="AD22" s="621"/>
    </row>
    <row r="23" spans="1:35" s="621" customFormat="1" ht="12" customHeight="1">
      <c r="A23" s="616"/>
      <c r="B23" s="617"/>
      <c r="C23" s="1568" t="s">
        <v>308</v>
      </c>
      <c r="D23" s="1568"/>
      <c r="E23" s="610">
        <v>45649</v>
      </c>
      <c r="F23" s="611">
        <v>42960</v>
      </c>
      <c r="G23" s="611">
        <v>44004</v>
      </c>
      <c r="H23" s="611">
        <v>47921</v>
      </c>
      <c r="I23" s="611">
        <v>44635</v>
      </c>
      <c r="J23" s="611">
        <v>62240</v>
      </c>
      <c r="K23" s="611">
        <v>61023</v>
      </c>
      <c r="L23" s="611">
        <v>54264</v>
      </c>
      <c r="M23" s="611">
        <v>50262</v>
      </c>
      <c r="N23" s="611">
        <v>59402</v>
      </c>
      <c r="O23" s="611">
        <v>47358</v>
      </c>
      <c r="P23" s="611">
        <v>51489</v>
      </c>
      <c r="Q23" s="611">
        <v>46838</v>
      </c>
      <c r="R23" s="622"/>
      <c r="S23" s="616"/>
      <c r="U23" s="905"/>
      <c r="AE23" s="605"/>
      <c r="AF23" s="605"/>
      <c r="AG23" s="605"/>
      <c r="AH23" s="605"/>
      <c r="AI23" s="605"/>
    </row>
    <row r="24" spans="1:35" s="605" customFormat="1" ht="12.75" customHeight="1">
      <c r="A24" s="612"/>
      <c r="B24" s="623"/>
      <c r="C24" s="614"/>
      <c r="D24" s="536" t="s">
        <v>363</v>
      </c>
      <c r="E24" s="185">
        <v>1807</v>
      </c>
      <c r="F24" s="195">
        <v>1669</v>
      </c>
      <c r="G24" s="195">
        <v>2049</v>
      </c>
      <c r="H24" s="195">
        <v>2251</v>
      </c>
      <c r="I24" s="195">
        <v>2142</v>
      </c>
      <c r="J24" s="195">
        <v>2443</v>
      </c>
      <c r="K24" s="195">
        <v>4063</v>
      </c>
      <c r="L24" s="195">
        <v>2613</v>
      </c>
      <c r="M24" s="195">
        <v>2509</v>
      </c>
      <c r="N24" s="195">
        <v>2821</v>
      </c>
      <c r="O24" s="195">
        <v>2152</v>
      </c>
      <c r="P24" s="195">
        <v>2260</v>
      </c>
      <c r="Q24" s="195">
        <v>1850</v>
      </c>
      <c r="R24" s="615"/>
      <c r="S24" s="612"/>
      <c r="U24" s="621"/>
      <c r="V24" s="621"/>
      <c r="W24" s="621"/>
      <c r="X24" s="621"/>
      <c r="Y24" s="621"/>
      <c r="Z24" s="621"/>
      <c r="AA24" s="621"/>
      <c r="AB24" s="621"/>
      <c r="AC24" s="621"/>
      <c r="AD24" s="621"/>
    </row>
    <row r="25" spans="1:35" s="605" customFormat="1" ht="11.25" customHeight="1">
      <c r="A25" s="612"/>
      <c r="B25" s="623"/>
      <c r="C25" s="614"/>
      <c r="D25" s="536" t="s">
        <v>220</v>
      </c>
      <c r="E25" s="185">
        <v>11349</v>
      </c>
      <c r="F25" s="195">
        <v>11104</v>
      </c>
      <c r="G25" s="195">
        <v>9762</v>
      </c>
      <c r="H25" s="195">
        <v>10804</v>
      </c>
      <c r="I25" s="195">
        <v>10087</v>
      </c>
      <c r="J25" s="195">
        <v>12209</v>
      </c>
      <c r="K25" s="195">
        <v>13165</v>
      </c>
      <c r="L25" s="195">
        <v>11703</v>
      </c>
      <c r="M25" s="195">
        <v>12690</v>
      </c>
      <c r="N25" s="195">
        <v>14328</v>
      </c>
      <c r="O25" s="195">
        <v>11618</v>
      </c>
      <c r="P25" s="195">
        <v>12451</v>
      </c>
      <c r="Q25" s="195">
        <v>11504</v>
      </c>
      <c r="R25" s="615"/>
      <c r="S25" s="612"/>
      <c r="U25" s="621"/>
      <c r="V25" s="621"/>
      <c r="W25" s="621"/>
      <c r="X25" s="621"/>
      <c r="Y25" s="621"/>
      <c r="Z25" s="621"/>
      <c r="AA25" s="621"/>
      <c r="AB25" s="621"/>
      <c r="AC25" s="621"/>
      <c r="AD25" s="621"/>
    </row>
    <row r="26" spans="1:35" s="605" customFormat="1" ht="11.25" customHeight="1">
      <c r="A26" s="612"/>
      <c r="B26" s="623"/>
      <c r="C26" s="614"/>
      <c r="D26" s="536" t="s">
        <v>168</v>
      </c>
      <c r="E26" s="185">
        <v>32351</v>
      </c>
      <c r="F26" s="195">
        <v>30039</v>
      </c>
      <c r="G26" s="195">
        <v>32086</v>
      </c>
      <c r="H26" s="195">
        <v>34692</v>
      </c>
      <c r="I26" s="195">
        <v>32217</v>
      </c>
      <c r="J26" s="195">
        <v>47287</v>
      </c>
      <c r="K26" s="195">
        <v>43522</v>
      </c>
      <c r="L26" s="195">
        <v>39726</v>
      </c>
      <c r="M26" s="195">
        <v>34866</v>
      </c>
      <c r="N26" s="195">
        <v>42002</v>
      </c>
      <c r="O26" s="195">
        <v>33379</v>
      </c>
      <c r="P26" s="195">
        <v>36568</v>
      </c>
      <c r="Q26" s="195">
        <v>33282</v>
      </c>
      <c r="R26" s="615"/>
      <c r="S26" s="612"/>
      <c r="U26" s="621"/>
      <c r="V26" s="621"/>
      <c r="W26" s="621"/>
      <c r="X26" s="621"/>
      <c r="Y26" s="621"/>
      <c r="Z26" s="621"/>
      <c r="AA26" s="621"/>
      <c r="AB26" s="621"/>
      <c r="AC26" s="621"/>
      <c r="AD26" s="621"/>
    </row>
    <row r="27" spans="1:35" s="605" customFormat="1" ht="11.25" customHeight="1">
      <c r="A27" s="612"/>
      <c r="B27" s="623"/>
      <c r="C27" s="614"/>
      <c r="D27" s="536" t="s">
        <v>221</v>
      </c>
      <c r="E27" s="185">
        <v>142</v>
      </c>
      <c r="F27" s="195">
        <v>148</v>
      </c>
      <c r="G27" s="195">
        <v>107</v>
      </c>
      <c r="H27" s="195">
        <v>174</v>
      </c>
      <c r="I27" s="195">
        <v>189</v>
      </c>
      <c r="J27" s="195">
        <v>301</v>
      </c>
      <c r="K27" s="195">
        <v>273</v>
      </c>
      <c r="L27" s="195">
        <v>222</v>
      </c>
      <c r="M27" s="195">
        <v>197</v>
      </c>
      <c r="N27" s="195">
        <v>251</v>
      </c>
      <c r="O27" s="195">
        <v>209</v>
      </c>
      <c r="P27" s="195">
        <v>210</v>
      </c>
      <c r="Q27" s="195">
        <v>202</v>
      </c>
      <c r="R27" s="615"/>
      <c r="S27" s="612"/>
      <c r="U27" s="621"/>
      <c r="V27" s="621"/>
      <c r="W27" s="621"/>
      <c r="X27" s="621"/>
      <c r="Y27" s="621"/>
      <c r="Z27" s="621"/>
      <c r="AA27" s="621"/>
      <c r="AB27" s="621"/>
      <c r="AC27" s="621"/>
      <c r="AD27" s="621"/>
    </row>
    <row r="28" spans="1:35" ht="10.5" customHeight="1" thickBot="1">
      <c r="A28" s="4"/>
      <c r="B28" s="270"/>
      <c r="C28" s="624"/>
      <c r="D28" s="18"/>
      <c r="E28" s="690"/>
      <c r="F28" s="690"/>
      <c r="G28" s="690"/>
      <c r="H28" s="690"/>
      <c r="I28" s="690"/>
      <c r="J28" s="606"/>
      <c r="K28" s="606"/>
      <c r="L28" s="606"/>
      <c r="M28" s="606"/>
      <c r="N28" s="606"/>
      <c r="O28" s="606"/>
      <c r="P28" s="606"/>
      <c r="Q28" s="606"/>
      <c r="R28" s="694"/>
      <c r="S28" s="4"/>
      <c r="U28" s="621"/>
      <c r="V28" s="621"/>
      <c r="W28" s="621"/>
      <c r="X28" s="621"/>
      <c r="Y28" s="621"/>
      <c r="Z28" s="621"/>
      <c r="AA28" s="621"/>
      <c r="AB28" s="621"/>
      <c r="AC28" s="621"/>
      <c r="AD28" s="621"/>
    </row>
    <row r="29" spans="1:35" ht="13.5" customHeight="1" thickBot="1">
      <c r="A29" s="4"/>
      <c r="B29" s="270"/>
      <c r="C29" s="454" t="s">
        <v>222</v>
      </c>
      <c r="D29" s="608"/>
      <c r="E29" s="626"/>
      <c r="F29" s="626"/>
      <c r="G29" s="626"/>
      <c r="H29" s="626"/>
      <c r="I29" s="626"/>
      <c r="J29" s="626"/>
      <c r="K29" s="626"/>
      <c r="L29" s="626"/>
      <c r="M29" s="626"/>
      <c r="N29" s="626"/>
      <c r="O29" s="626"/>
      <c r="P29" s="626"/>
      <c r="Q29" s="627"/>
      <c r="R29" s="694"/>
      <c r="S29" s="4"/>
      <c r="U29" s="621"/>
      <c r="V29" s="621"/>
      <c r="W29" s="621"/>
      <c r="X29" s="621"/>
      <c r="Y29" s="621"/>
      <c r="Z29" s="621"/>
      <c r="AA29" s="621"/>
      <c r="AB29" s="621"/>
      <c r="AC29" s="621"/>
      <c r="AD29" s="621"/>
    </row>
    <row r="30" spans="1:35" ht="9.75" customHeight="1">
      <c r="A30" s="4"/>
      <c r="B30" s="270"/>
      <c r="C30" s="693" t="s">
        <v>78</v>
      </c>
      <c r="D30" s="18"/>
      <c r="E30" s="625"/>
      <c r="F30" s="625"/>
      <c r="G30" s="625"/>
      <c r="H30" s="625"/>
      <c r="I30" s="625"/>
      <c r="J30" s="625"/>
      <c r="K30" s="625"/>
      <c r="L30" s="625"/>
      <c r="M30" s="625"/>
      <c r="N30" s="625"/>
      <c r="O30" s="625"/>
      <c r="P30" s="625"/>
      <c r="Q30" s="628"/>
      <c r="R30" s="694"/>
      <c r="S30" s="4"/>
      <c r="U30" s="621"/>
      <c r="V30" s="621"/>
      <c r="W30" s="621"/>
      <c r="X30" s="621"/>
      <c r="Y30" s="621"/>
      <c r="Z30" s="621"/>
      <c r="AA30" s="621"/>
      <c r="AB30" s="621"/>
      <c r="AC30" s="621"/>
      <c r="AD30" s="621"/>
    </row>
    <row r="31" spans="1:35" ht="15" customHeight="1">
      <c r="A31" s="4"/>
      <c r="B31" s="270"/>
      <c r="C31" s="1568" t="s">
        <v>68</v>
      </c>
      <c r="D31" s="1568"/>
      <c r="E31" s="610">
        <v>14123</v>
      </c>
      <c r="F31" s="611">
        <v>15643</v>
      </c>
      <c r="G31" s="611">
        <v>13658</v>
      </c>
      <c r="H31" s="611">
        <v>14048</v>
      </c>
      <c r="I31" s="611">
        <v>10402</v>
      </c>
      <c r="J31" s="611">
        <v>16319</v>
      </c>
      <c r="K31" s="611">
        <v>15261</v>
      </c>
      <c r="L31" s="611">
        <v>12642</v>
      </c>
      <c r="M31" s="611">
        <v>10614</v>
      </c>
      <c r="N31" s="611">
        <v>15839</v>
      </c>
      <c r="O31" s="611">
        <v>13668</v>
      </c>
      <c r="P31" s="611">
        <v>16790</v>
      </c>
      <c r="Q31" s="611">
        <v>17645</v>
      </c>
      <c r="R31" s="694"/>
      <c r="S31" s="4"/>
      <c r="V31" s="621"/>
    </row>
    <row r="32" spans="1:35" ht="12" customHeight="1">
      <c r="A32" s="4"/>
      <c r="B32" s="270"/>
      <c r="C32" s="541"/>
      <c r="D32" s="530" t="s">
        <v>192</v>
      </c>
      <c r="E32" s="185">
        <v>5096</v>
      </c>
      <c r="F32" s="195">
        <v>5873</v>
      </c>
      <c r="G32" s="195">
        <v>5068</v>
      </c>
      <c r="H32" s="195">
        <v>5277</v>
      </c>
      <c r="I32" s="195">
        <v>3188</v>
      </c>
      <c r="J32" s="195">
        <v>6752</v>
      </c>
      <c r="K32" s="195">
        <v>5989</v>
      </c>
      <c r="L32" s="195">
        <v>5235</v>
      </c>
      <c r="M32" s="195">
        <v>4179</v>
      </c>
      <c r="N32" s="195">
        <v>5986</v>
      </c>
      <c r="O32" s="195">
        <v>5614</v>
      </c>
      <c r="P32" s="195">
        <v>5948</v>
      </c>
      <c r="Q32" s="195">
        <v>6583</v>
      </c>
      <c r="R32" s="694"/>
      <c r="S32" s="4"/>
      <c r="V32" s="621"/>
    </row>
    <row r="33" spans="1:22" ht="12" customHeight="1">
      <c r="A33" s="4"/>
      <c r="B33" s="270"/>
      <c r="C33" s="541"/>
      <c r="D33" s="530" t="s">
        <v>193</v>
      </c>
      <c r="E33" s="185">
        <v>3914</v>
      </c>
      <c r="F33" s="195">
        <v>4327</v>
      </c>
      <c r="G33" s="195">
        <v>4070</v>
      </c>
      <c r="H33" s="195">
        <v>4344</v>
      </c>
      <c r="I33" s="195">
        <v>3766</v>
      </c>
      <c r="J33" s="195">
        <v>5039</v>
      </c>
      <c r="K33" s="195">
        <v>4567</v>
      </c>
      <c r="L33" s="195">
        <v>3570</v>
      </c>
      <c r="M33" s="195">
        <v>2944</v>
      </c>
      <c r="N33" s="195">
        <v>5257</v>
      </c>
      <c r="O33" s="195">
        <v>3751</v>
      </c>
      <c r="P33" s="195">
        <v>4460</v>
      </c>
      <c r="Q33" s="195">
        <v>4625</v>
      </c>
      <c r="R33" s="694"/>
      <c r="S33" s="4"/>
      <c r="V33" s="621"/>
    </row>
    <row r="34" spans="1:22" ht="12" customHeight="1">
      <c r="A34" s="4"/>
      <c r="B34" s="270"/>
      <c r="C34" s="541"/>
      <c r="D34" s="530" t="s">
        <v>59</v>
      </c>
      <c r="E34" s="185">
        <v>1934</v>
      </c>
      <c r="F34" s="195">
        <v>2122</v>
      </c>
      <c r="G34" s="195">
        <v>1832</v>
      </c>
      <c r="H34" s="195">
        <v>2141</v>
      </c>
      <c r="I34" s="195">
        <v>1635</v>
      </c>
      <c r="J34" s="195">
        <v>2415</v>
      </c>
      <c r="K34" s="195">
        <v>2273</v>
      </c>
      <c r="L34" s="195">
        <v>1857</v>
      </c>
      <c r="M34" s="195">
        <v>1850</v>
      </c>
      <c r="N34" s="195">
        <v>2275</v>
      </c>
      <c r="O34" s="195">
        <v>1897</v>
      </c>
      <c r="P34" s="195">
        <v>2437</v>
      </c>
      <c r="Q34" s="195">
        <v>2407</v>
      </c>
      <c r="R34" s="694"/>
      <c r="S34" s="4"/>
      <c r="V34" s="621"/>
    </row>
    <row r="35" spans="1:22" ht="12" customHeight="1">
      <c r="A35" s="4"/>
      <c r="B35" s="270"/>
      <c r="C35" s="541"/>
      <c r="D35" s="530" t="s">
        <v>195</v>
      </c>
      <c r="E35" s="185">
        <v>1255</v>
      </c>
      <c r="F35" s="195">
        <v>1481</v>
      </c>
      <c r="G35" s="195">
        <v>1310</v>
      </c>
      <c r="H35" s="195">
        <v>1182</v>
      </c>
      <c r="I35" s="195">
        <v>1153</v>
      </c>
      <c r="J35" s="195">
        <v>1345</v>
      </c>
      <c r="K35" s="195">
        <v>1492</v>
      </c>
      <c r="L35" s="195">
        <v>1246</v>
      </c>
      <c r="M35" s="195">
        <v>1035</v>
      </c>
      <c r="N35" s="195">
        <v>1435</v>
      </c>
      <c r="O35" s="195">
        <v>1220</v>
      </c>
      <c r="P35" s="195">
        <v>1735</v>
      </c>
      <c r="Q35" s="195">
        <v>1800</v>
      </c>
      <c r="R35" s="694"/>
      <c r="S35" s="4"/>
      <c r="V35" s="621"/>
    </row>
    <row r="36" spans="1:22" ht="12" customHeight="1">
      <c r="A36" s="4"/>
      <c r="B36" s="270"/>
      <c r="C36" s="541"/>
      <c r="D36" s="530" t="s">
        <v>196</v>
      </c>
      <c r="E36" s="185">
        <v>1632</v>
      </c>
      <c r="F36" s="195">
        <v>1452</v>
      </c>
      <c r="G36" s="195">
        <v>1050</v>
      </c>
      <c r="H36" s="195">
        <v>778</v>
      </c>
      <c r="I36" s="195">
        <v>438</v>
      </c>
      <c r="J36" s="195">
        <v>477</v>
      </c>
      <c r="K36" s="195">
        <v>546</v>
      </c>
      <c r="L36" s="195">
        <v>405</v>
      </c>
      <c r="M36" s="195">
        <v>402</v>
      </c>
      <c r="N36" s="195">
        <v>547</v>
      </c>
      <c r="O36" s="195">
        <v>885</v>
      </c>
      <c r="P36" s="195">
        <v>1706</v>
      </c>
      <c r="Q36" s="195">
        <v>1772</v>
      </c>
      <c r="R36" s="694"/>
      <c r="S36" s="4"/>
      <c r="V36" s="621"/>
    </row>
    <row r="37" spans="1:22" ht="12" customHeight="1">
      <c r="A37" s="4"/>
      <c r="B37" s="270"/>
      <c r="C37" s="541"/>
      <c r="D37" s="530" t="s">
        <v>132</v>
      </c>
      <c r="E37" s="185">
        <v>133</v>
      </c>
      <c r="F37" s="195">
        <v>167</v>
      </c>
      <c r="G37" s="195">
        <v>126</v>
      </c>
      <c r="H37" s="195">
        <v>163</v>
      </c>
      <c r="I37" s="195">
        <v>90</v>
      </c>
      <c r="J37" s="195">
        <v>157</v>
      </c>
      <c r="K37" s="195">
        <v>163</v>
      </c>
      <c r="L37" s="195">
        <v>137</v>
      </c>
      <c r="M37" s="195">
        <v>78</v>
      </c>
      <c r="N37" s="195">
        <v>123</v>
      </c>
      <c r="O37" s="195">
        <v>136</v>
      </c>
      <c r="P37" s="195">
        <v>222</v>
      </c>
      <c r="Q37" s="195">
        <v>217</v>
      </c>
      <c r="R37" s="694"/>
      <c r="S37" s="4"/>
      <c r="V37" s="621"/>
    </row>
    <row r="38" spans="1:22" ht="12" customHeight="1">
      <c r="A38" s="4"/>
      <c r="B38" s="270"/>
      <c r="C38" s="541"/>
      <c r="D38" s="530" t="s">
        <v>133</v>
      </c>
      <c r="E38" s="185">
        <v>159</v>
      </c>
      <c r="F38" s="195">
        <v>221</v>
      </c>
      <c r="G38" s="195">
        <v>202</v>
      </c>
      <c r="H38" s="195">
        <v>163</v>
      </c>
      <c r="I38" s="195">
        <v>132</v>
      </c>
      <c r="J38" s="195">
        <v>134</v>
      </c>
      <c r="K38" s="195">
        <v>231</v>
      </c>
      <c r="L38" s="195">
        <v>192</v>
      </c>
      <c r="M38" s="195">
        <v>126</v>
      </c>
      <c r="N38" s="195">
        <v>216</v>
      </c>
      <c r="O38" s="195">
        <v>165</v>
      </c>
      <c r="P38" s="195">
        <v>282</v>
      </c>
      <c r="Q38" s="195">
        <v>241</v>
      </c>
      <c r="R38" s="694"/>
      <c r="S38" s="4"/>
      <c r="V38" s="621"/>
    </row>
    <row r="39" spans="1:22" ht="15" customHeight="1">
      <c r="A39" s="4"/>
      <c r="B39" s="270"/>
      <c r="C39" s="541"/>
      <c r="D39" s="536" t="s">
        <v>363</v>
      </c>
      <c r="E39" s="195">
        <v>883</v>
      </c>
      <c r="F39" s="195">
        <v>868</v>
      </c>
      <c r="G39" s="195">
        <v>547</v>
      </c>
      <c r="H39" s="195">
        <v>553</v>
      </c>
      <c r="I39" s="195">
        <v>647</v>
      </c>
      <c r="J39" s="195">
        <v>654</v>
      </c>
      <c r="K39" s="195">
        <v>626</v>
      </c>
      <c r="L39" s="195">
        <v>635</v>
      </c>
      <c r="M39" s="195">
        <v>612</v>
      </c>
      <c r="N39" s="195">
        <v>908</v>
      </c>
      <c r="O39" s="195">
        <v>633</v>
      </c>
      <c r="P39" s="195">
        <v>1051</v>
      </c>
      <c r="Q39" s="195">
        <v>1426</v>
      </c>
      <c r="R39" s="694"/>
      <c r="S39" s="4"/>
      <c r="V39" s="621"/>
    </row>
    <row r="40" spans="1:22" ht="12" customHeight="1">
      <c r="A40" s="4"/>
      <c r="B40" s="270"/>
      <c r="C40" s="541"/>
      <c r="D40" s="536" t="s">
        <v>220</v>
      </c>
      <c r="E40" s="195">
        <v>3939</v>
      </c>
      <c r="F40" s="195">
        <v>4814</v>
      </c>
      <c r="G40" s="195">
        <v>4033</v>
      </c>
      <c r="H40" s="195">
        <v>4240</v>
      </c>
      <c r="I40" s="195">
        <v>2570</v>
      </c>
      <c r="J40" s="195">
        <v>4742</v>
      </c>
      <c r="K40" s="195">
        <v>4451</v>
      </c>
      <c r="L40" s="195">
        <v>3486</v>
      </c>
      <c r="M40" s="195">
        <v>2830</v>
      </c>
      <c r="N40" s="195">
        <v>4260</v>
      </c>
      <c r="O40" s="195">
        <v>3877</v>
      </c>
      <c r="P40" s="195">
        <v>4167</v>
      </c>
      <c r="Q40" s="195">
        <v>4008</v>
      </c>
      <c r="R40" s="694"/>
      <c r="S40" s="4"/>
      <c r="V40" s="621"/>
    </row>
    <row r="41" spans="1:22" ht="12" customHeight="1">
      <c r="A41" s="4"/>
      <c r="B41" s="270"/>
      <c r="C41" s="541"/>
      <c r="D41" s="536" t="s">
        <v>168</v>
      </c>
      <c r="E41" s="195">
        <v>9299</v>
      </c>
      <c r="F41" s="195">
        <v>9961</v>
      </c>
      <c r="G41" s="195">
        <v>9078</v>
      </c>
      <c r="H41" s="195">
        <v>9255</v>
      </c>
      <c r="I41" s="195">
        <v>7184</v>
      </c>
      <c r="J41" s="195">
        <v>10901</v>
      </c>
      <c r="K41" s="195">
        <v>10184</v>
      </c>
      <c r="L41" s="195">
        <v>8521</v>
      </c>
      <c r="M41" s="195">
        <v>7172</v>
      </c>
      <c r="N41" s="195">
        <v>10670</v>
      </c>
      <c r="O41" s="195">
        <v>9157</v>
      </c>
      <c r="P41" s="195">
        <v>11569</v>
      </c>
      <c r="Q41" s="195">
        <v>12205</v>
      </c>
      <c r="R41" s="694"/>
      <c r="S41" s="4"/>
      <c r="V41" s="621"/>
    </row>
    <row r="42" spans="1:22" ht="11.25" customHeight="1">
      <c r="A42" s="4"/>
      <c r="B42" s="270"/>
      <c r="C42" s="541"/>
      <c r="D42" s="536" t="s">
        <v>221</v>
      </c>
      <c r="E42" s="866">
        <v>2</v>
      </c>
      <c r="F42" s="865">
        <v>0</v>
      </c>
      <c r="G42" s="865">
        <v>0</v>
      </c>
      <c r="H42" s="865">
        <v>0</v>
      </c>
      <c r="I42" s="865">
        <v>1</v>
      </c>
      <c r="J42" s="865">
        <v>22</v>
      </c>
      <c r="K42" s="865">
        <v>0</v>
      </c>
      <c r="L42" s="865">
        <v>0</v>
      </c>
      <c r="M42" s="865">
        <v>0</v>
      </c>
      <c r="N42" s="865">
        <v>1</v>
      </c>
      <c r="O42" s="865">
        <v>1</v>
      </c>
      <c r="P42" s="865">
        <v>3</v>
      </c>
      <c r="Q42" s="865">
        <v>6</v>
      </c>
      <c r="R42" s="694"/>
      <c r="S42" s="4"/>
      <c r="V42" s="621"/>
    </row>
    <row r="43" spans="1:22" ht="15" customHeight="1">
      <c r="A43" s="4"/>
      <c r="B43" s="270"/>
      <c r="C43" s="692" t="s">
        <v>309</v>
      </c>
      <c r="D43" s="692"/>
      <c r="E43" s="185"/>
      <c r="F43" s="185"/>
      <c r="G43" s="195"/>
      <c r="H43" s="195"/>
      <c r="I43" s="195"/>
      <c r="J43" s="195"/>
      <c r="K43" s="195"/>
      <c r="L43" s="195"/>
      <c r="M43" s="195"/>
      <c r="N43" s="195"/>
      <c r="O43" s="195"/>
      <c r="P43" s="195"/>
      <c r="Q43" s="195"/>
      <c r="R43" s="694"/>
      <c r="S43" s="4"/>
      <c r="V43" s="621"/>
    </row>
    <row r="44" spans="1:22" ht="12" customHeight="1">
      <c r="A44" s="4"/>
      <c r="B44" s="270"/>
      <c r="C44" s="541"/>
      <c r="D44" s="813" t="s">
        <v>577</v>
      </c>
      <c r="E44" s="195">
        <v>1619</v>
      </c>
      <c r="F44" s="195">
        <v>1882</v>
      </c>
      <c r="G44" s="195">
        <v>1509</v>
      </c>
      <c r="H44" s="195">
        <v>1447</v>
      </c>
      <c r="I44" s="195">
        <v>826</v>
      </c>
      <c r="J44" s="195">
        <v>1287</v>
      </c>
      <c r="K44" s="195">
        <v>1374</v>
      </c>
      <c r="L44" s="195">
        <v>1039</v>
      </c>
      <c r="M44" s="195">
        <v>1008</v>
      </c>
      <c r="N44" s="195">
        <v>1197</v>
      </c>
      <c r="O44" s="195">
        <v>1422</v>
      </c>
      <c r="P44" s="195">
        <v>1959</v>
      </c>
      <c r="Q44" s="195">
        <v>2157</v>
      </c>
      <c r="R44" s="694"/>
      <c r="S44" s="4"/>
      <c r="V44" s="621"/>
    </row>
    <row r="45" spans="1:22" ht="12" customHeight="1">
      <c r="A45" s="4"/>
      <c r="B45" s="270"/>
      <c r="C45" s="541"/>
      <c r="D45" s="813" t="s">
        <v>573</v>
      </c>
      <c r="E45" s="195">
        <v>1108</v>
      </c>
      <c r="F45" s="195">
        <v>1175</v>
      </c>
      <c r="G45" s="195">
        <v>1208</v>
      </c>
      <c r="H45" s="195">
        <v>1171</v>
      </c>
      <c r="I45" s="195">
        <v>743</v>
      </c>
      <c r="J45" s="195">
        <v>1143</v>
      </c>
      <c r="K45" s="195">
        <v>1270</v>
      </c>
      <c r="L45" s="195">
        <v>1081</v>
      </c>
      <c r="M45" s="195">
        <v>781</v>
      </c>
      <c r="N45" s="195">
        <v>1079</v>
      </c>
      <c r="O45" s="195">
        <v>1147</v>
      </c>
      <c r="P45" s="195">
        <v>1299</v>
      </c>
      <c r="Q45" s="195">
        <v>1462</v>
      </c>
      <c r="R45" s="694"/>
      <c r="S45" s="4"/>
      <c r="V45" s="621"/>
    </row>
    <row r="46" spans="1:22" ht="12" customHeight="1">
      <c r="A46" s="4"/>
      <c r="B46" s="270"/>
      <c r="C46" s="541"/>
      <c r="D46" s="813" t="s">
        <v>574</v>
      </c>
      <c r="E46" s="195">
        <v>1338</v>
      </c>
      <c r="F46" s="195">
        <v>1236</v>
      </c>
      <c r="G46" s="195">
        <v>1217</v>
      </c>
      <c r="H46" s="195">
        <v>1176</v>
      </c>
      <c r="I46" s="195">
        <v>1643</v>
      </c>
      <c r="J46" s="195">
        <v>1411</v>
      </c>
      <c r="K46" s="195">
        <v>1356</v>
      </c>
      <c r="L46" s="195">
        <v>1104</v>
      </c>
      <c r="M46" s="195">
        <v>779</v>
      </c>
      <c r="N46" s="195">
        <v>1552</v>
      </c>
      <c r="O46" s="195">
        <v>988</v>
      </c>
      <c r="P46" s="195">
        <v>1316</v>
      </c>
      <c r="Q46" s="195">
        <v>1179</v>
      </c>
      <c r="R46" s="694"/>
      <c r="S46" s="4"/>
      <c r="V46" s="621"/>
    </row>
    <row r="47" spans="1:22" ht="12" customHeight="1">
      <c r="A47" s="4"/>
      <c r="B47" s="270"/>
      <c r="C47" s="541"/>
      <c r="D47" s="813" t="s">
        <v>578</v>
      </c>
      <c r="E47" s="195">
        <v>1071</v>
      </c>
      <c r="F47" s="195">
        <v>1212</v>
      </c>
      <c r="G47" s="195">
        <v>904</v>
      </c>
      <c r="H47" s="195">
        <v>787</v>
      </c>
      <c r="I47" s="195">
        <v>637</v>
      </c>
      <c r="J47" s="195">
        <v>1348</v>
      </c>
      <c r="K47" s="195">
        <v>1078</v>
      </c>
      <c r="L47" s="195">
        <v>918</v>
      </c>
      <c r="M47" s="195">
        <v>632</v>
      </c>
      <c r="N47" s="195">
        <v>1350</v>
      </c>
      <c r="O47" s="195">
        <v>994</v>
      </c>
      <c r="P47" s="195">
        <v>847</v>
      </c>
      <c r="Q47" s="195">
        <v>926</v>
      </c>
      <c r="R47" s="694"/>
      <c r="S47" s="4"/>
      <c r="V47" s="621"/>
    </row>
    <row r="48" spans="1:22" ht="12" customHeight="1">
      <c r="A48" s="4"/>
      <c r="B48" s="270"/>
      <c r="C48" s="541"/>
      <c r="D48" s="813" t="s">
        <v>575</v>
      </c>
      <c r="E48" s="195">
        <v>799</v>
      </c>
      <c r="F48" s="195">
        <v>790</v>
      </c>
      <c r="G48" s="195">
        <v>633</v>
      </c>
      <c r="H48" s="195">
        <v>619</v>
      </c>
      <c r="I48" s="195">
        <v>534</v>
      </c>
      <c r="J48" s="195">
        <v>458</v>
      </c>
      <c r="K48" s="195">
        <v>482</v>
      </c>
      <c r="L48" s="195">
        <v>348</v>
      </c>
      <c r="M48" s="195">
        <v>278</v>
      </c>
      <c r="N48" s="195">
        <v>416</v>
      </c>
      <c r="O48" s="195">
        <v>507</v>
      </c>
      <c r="P48" s="195">
        <v>824</v>
      </c>
      <c r="Q48" s="195">
        <v>868</v>
      </c>
      <c r="R48" s="694"/>
      <c r="S48" s="4"/>
      <c r="V48" s="621"/>
    </row>
    <row r="49" spans="1:22" ht="15" customHeight="1">
      <c r="A49" s="4"/>
      <c r="B49" s="270"/>
      <c r="C49" s="1568" t="s">
        <v>223</v>
      </c>
      <c r="D49" s="1568"/>
      <c r="E49" s="539">
        <f t="shared" ref="E49:P49" si="0">+E31/E8*100</f>
        <v>26.844196080667544</v>
      </c>
      <c r="F49" s="539">
        <f t="shared" si="0"/>
        <v>31.472949318954591</v>
      </c>
      <c r="G49" s="539">
        <f t="shared" si="0"/>
        <v>27.011312396171189</v>
      </c>
      <c r="H49" s="539">
        <f t="shared" si="0"/>
        <v>24.413471898786973</v>
      </c>
      <c r="I49" s="539">
        <f t="shared" si="0"/>
        <v>19.123432731551272</v>
      </c>
      <c r="J49" s="539">
        <f t="shared" si="0"/>
        <v>21.27640156453716</v>
      </c>
      <c r="K49" s="539">
        <f t="shared" si="0"/>
        <v>20.798637137989779</v>
      </c>
      <c r="L49" s="539">
        <f t="shared" si="0"/>
        <v>20.134420589921643</v>
      </c>
      <c r="M49" s="539">
        <f t="shared" si="0"/>
        <v>18.736760344584098</v>
      </c>
      <c r="N49" s="539">
        <f t="shared" si="0"/>
        <v>22.994730041666063</v>
      </c>
      <c r="O49" s="539">
        <f t="shared" si="0"/>
        <v>24.549618320610687</v>
      </c>
      <c r="P49" s="539">
        <f t="shared" si="0"/>
        <v>27.70169938953968</v>
      </c>
      <c r="Q49" s="539">
        <f>+Q31/Q8*100</f>
        <v>32.818748256300566</v>
      </c>
      <c r="R49" s="694"/>
      <c r="S49" s="4"/>
      <c r="V49" s="621"/>
    </row>
    <row r="50" spans="1:22" ht="11.25" customHeight="1" thickBot="1">
      <c r="A50" s="4"/>
      <c r="B50" s="270"/>
      <c r="C50" s="629"/>
      <c r="D50" s="694"/>
      <c r="E50" s="690"/>
      <c r="F50" s="690"/>
      <c r="G50" s="690"/>
      <c r="H50" s="690"/>
      <c r="I50" s="690"/>
      <c r="J50" s="690"/>
      <c r="K50" s="690"/>
      <c r="L50" s="690"/>
      <c r="M50" s="690"/>
      <c r="N50" s="690"/>
      <c r="O50" s="690"/>
      <c r="P50" s="690"/>
      <c r="Q50" s="606"/>
      <c r="R50" s="694"/>
      <c r="S50" s="4"/>
      <c r="V50" s="621"/>
    </row>
    <row r="51" spans="1:22" s="12" customFormat="1" ht="13.5" customHeight="1" thickBot="1">
      <c r="A51" s="11"/>
      <c r="B51" s="269"/>
      <c r="C51" s="454" t="s">
        <v>224</v>
      </c>
      <c r="D51" s="608"/>
      <c r="E51" s="626"/>
      <c r="F51" s="626"/>
      <c r="G51" s="626"/>
      <c r="H51" s="626"/>
      <c r="I51" s="626"/>
      <c r="J51" s="626"/>
      <c r="K51" s="626"/>
      <c r="L51" s="626"/>
      <c r="M51" s="626"/>
      <c r="N51" s="626"/>
      <c r="O51" s="626"/>
      <c r="P51" s="626"/>
      <c r="Q51" s="627"/>
      <c r="R51" s="694"/>
      <c r="S51" s="11"/>
      <c r="T51" s="125"/>
      <c r="U51" s="125"/>
      <c r="V51" s="621"/>
    </row>
    <row r="52" spans="1:22" ht="9.75" customHeight="1">
      <c r="A52" s="4"/>
      <c r="B52" s="270"/>
      <c r="C52" s="693" t="s">
        <v>78</v>
      </c>
      <c r="D52" s="630"/>
      <c r="E52" s="625"/>
      <c r="F52" s="625"/>
      <c r="G52" s="625"/>
      <c r="H52" s="625"/>
      <c r="I52" s="625"/>
      <c r="J52" s="625"/>
      <c r="K52" s="625"/>
      <c r="L52" s="625"/>
      <c r="M52" s="625"/>
      <c r="N52" s="625"/>
      <c r="O52" s="625"/>
      <c r="P52" s="625"/>
      <c r="Q52" s="628"/>
      <c r="R52" s="694"/>
      <c r="S52" s="4"/>
      <c r="V52" s="621"/>
    </row>
    <row r="53" spans="1:22" ht="15" customHeight="1">
      <c r="A53" s="4"/>
      <c r="B53" s="270"/>
      <c r="C53" s="1568" t="s">
        <v>68</v>
      </c>
      <c r="D53" s="1568"/>
      <c r="E53" s="610">
        <v>9457</v>
      </c>
      <c r="F53" s="611">
        <v>9704</v>
      </c>
      <c r="G53" s="611">
        <v>8675</v>
      </c>
      <c r="H53" s="611">
        <v>8783</v>
      </c>
      <c r="I53" s="611">
        <v>6931</v>
      </c>
      <c r="J53" s="611">
        <v>9706</v>
      </c>
      <c r="K53" s="611">
        <v>10408</v>
      </c>
      <c r="L53" s="611">
        <v>9294</v>
      </c>
      <c r="M53" s="611">
        <v>7026</v>
      </c>
      <c r="N53" s="611">
        <v>10703</v>
      </c>
      <c r="O53" s="611">
        <v>8759</v>
      </c>
      <c r="P53" s="611">
        <v>10350</v>
      </c>
      <c r="Q53" s="611">
        <v>12130</v>
      </c>
      <c r="R53" s="694"/>
      <c r="S53" s="4"/>
      <c r="V53" s="621"/>
    </row>
    <row r="54" spans="1:22" ht="11.25" customHeight="1">
      <c r="A54" s="4"/>
      <c r="B54" s="270"/>
      <c r="C54" s="541"/>
      <c r="D54" s="126" t="s">
        <v>363</v>
      </c>
      <c r="E54" s="186">
        <v>924</v>
      </c>
      <c r="F54" s="214">
        <v>621</v>
      </c>
      <c r="G54" s="214">
        <v>384</v>
      </c>
      <c r="H54" s="214">
        <v>328</v>
      </c>
      <c r="I54" s="195">
        <v>406</v>
      </c>
      <c r="J54" s="195">
        <v>388</v>
      </c>
      <c r="K54" s="195">
        <v>411</v>
      </c>
      <c r="L54" s="195">
        <v>483</v>
      </c>
      <c r="M54" s="195">
        <v>246</v>
      </c>
      <c r="N54" s="195">
        <v>350</v>
      </c>
      <c r="O54" s="195">
        <v>275</v>
      </c>
      <c r="P54" s="195">
        <v>530</v>
      </c>
      <c r="Q54" s="195">
        <v>1185</v>
      </c>
      <c r="R54" s="694"/>
      <c r="S54" s="4"/>
      <c r="V54" s="621"/>
    </row>
    <row r="55" spans="1:22" ht="11.25" customHeight="1">
      <c r="A55" s="4"/>
      <c r="B55" s="270"/>
      <c r="C55" s="541"/>
      <c r="D55" s="126" t="s">
        <v>220</v>
      </c>
      <c r="E55" s="186">
        <v>2490</v>
      </c>
      <c r="F55" s="214">
        <v>2828</v>
      </c>
      <c r="G55" s="214">
        <v>2392</v>
      </c>
      <c r="H55" s="214">
        <v>2346</v>
      </c>
      <c r="I55" s="195">
        <v>1558</v>
      </c>
      <c r="J55" s="195">
        <v>2412</v>
      </c>
      <c r="K55" s="195">
        <v>3011</v>
      </c>
      <c r="L55" s="195">
        <v>2560</v>
      </c>
      <c r="M55" s="195">
        <v>1815</v>
      </c>
      <c r="N55" s="195">
        <v>2630</v>
      </c>
      <c r="O55" s="195">
        <v>2446</v>
      </c>
      <c r="P55" s="195">
        <v>2675</v>
      </c>
      <c r="Q55" s="195">
        <v>2561</v>
      </c>
      <c r="R55" s="694"/>
      <c r="S55" s="4"/>
      <c r="V55" s="621"/>
    </row>
    <row r="56" spans="1:22" ht="11.25" customHeight="1">
      <c r="A56" s="4"/>
      <c r="B56" s="270"/>
      <c r="C56" s="541"/>
      <c r="D56" s="126" t="s">
        <v>168</v>
      </c>
      <c r="E56" s="186">
        <v>6043</v>
      </c>
      <c r="F56" s="214">
        <v>6254</v>
      </c>
      <c r="G56" s="214">
        <v>5899</v>
      </c>
      <c r="H56" s="214">
        <v>6109</v>
      </c>
      <c r="I56" s="195">
        <v>4967</v>
      </c>
      <c r="J56" s="195">
        <v>6905</v>
      </c>
      <c r="K56" s="195">
        <v>6973</v>
      </c>
      <c r="L56" s="195">
        <v>6251</v>
      </c>
      <c r="M56" s="195">
        <v>4965</v>
      </c>
      <c r="N56" s="195">
        <v>7723</v>
      </c>
      <c r="O56" s="195">
        <v>6038</v>
      </c>
      <c r="P56" s="195">
        <v>7142</v>
      </c>
      <c r="Q56" s="195">
        <v>8383</v>
      </c>
      <c r="R56" s="694"/>
      <c r="S56" s="4"/>
      <c r="V56" s="621"/>
    </row>
    <row r="57" spans="1:22" ht="11.25" customHeight="1">
      <c r="A57" s="4"/>
      <c r="B57" s="270"/>
      <c r="C57" s="541"/>
      <c r="D57" s="126" t="s">
        <v>221</v>
      </c>
      <c r="E57" s="866">
        <v>0</v>
      </c>
      <c r="F57" s="865">
        <v>1</v>
      </c>
      <c r="G57" s="865">
        <v>0</v>
      </c>
      <c r="H57" s="865">
        <v>0</v>
      </c>
      <c r="I57" s="865">
        <v>0</v>
      </c>
      <c r="J57" s="865">
        <v>1</v>
      </c>
      <c r="K57" s="865">
        <v>13</v>
      </c>
      <c r="L57" s="865">
        <v>0</v>
      </c>
      <c r="M57" s="865">
        <v>0</v>
      </c>
      <c r="N57" s="865">
        <v>0</v>
      </c>
      <c r="O57" s="865">
        <v>0</v>
      </c>
      <c r="P57" s="865">
        <v>3</v>
      </c>
      <c r="Q57" s="865">
        <v>1</v>
      </c>
      <c r="R57" s="694"/>
      <c r="S57" s="4"/>
      <c r="V57" s="621"/>
    </row>
    <row r="58" spans="1:22" ht="12.75" hidden="1" customHeight="1">
      <c r="A58" s="4"/>
      <c r="B58" s="270"/>
      <c r="C58" s="541"/>
      <c r="D58" s="247" t="s">
        <v>192</v>
      </c>
      <c r="E58" s="185">
        <v>3123</v>
      </c>
      <c r="F58" s="195">
        <v>3163</v>
      </c>
      <c r="G58" s="195">
        <v>2857</v>
      </c>
      <c r="H58" s="195">
        <v>2730</v>
      </c>
      <c r="I58" s="195">
        <v>1694</v>
      </c>
      <c r="J58" s="195">
        <v>3325</v>
      </c>
      <c r="K58" s="195">
        <v>3894</v>
      </c>
      <c r="L58" s="195">
        <v>3386</v>
      </c>
      <c r="M58" s="195">
        <v>2467</v>
      </c>
      <c r="N58" s="195">
        <v>3723</v>
      </c>
      <c r="O58" s="195">
        <v>3240</v>
      </c>
      <c r="P58" s="195">
        <v>3337</v>
      </c>
      <c r="Q58" s="195">
        <v>3812</v>
      </c>
      <c r="R58" s="694"/>
      <c r="S58" s="4"/>
      <c r="V58" s="621"/>
    </row>
    <row r="59" spans="1:22" ht="12.75" hidden="1" customHeight="1">
      <c r="A59" s="4"/>
      <c r="B59" s="270"/>
      <c r="C59" s="541"/>
      <c r="D59" s="247" t="s">
        <v>193</v>
      </c>
      <c r="E59" s="185">
        <v>2930</v>
      </c>
      <c r="F59" s="195">
        <v>3056</v>
      </c>
      <c r="G59" s="195">
        <v>2958</v>
      </c>
      <c r="H59" s="195">
        <v>3168</v>
      </c>
      <c r="I59" s="195">
        <v>3005</v>
      </c>
      <c r="J59" s="195">
        <v>3701</v>
      </c>
      <c r="K59" s="195">
        <v>3552</v>
      </c>
      <c r="L59" s="195">
        <v>2974</v>
      </c>
      <c r="M59" s="195">
        <v>2260</v>
      </c>
      <c r="N59" s="195">
        <v>4116</v>
      </c>
      <c r="O59" s="195">
        <v>2828</v>
      </c>
      <c r="P59" s="195">
        <v>3271</v>
      </c>
      <c r="Q59" s="195">
        <v>3508</v>
      </c>
      <c r="R59" s="694"/>
      <c r="S59" s="4"/>
      <c r="V59" s="621"/>
    </row>
    <row r="60" spans="1:22" ht="12.75" hidden="1" customHeight="1">
      <c r="A60" s="4"/>
      <c r="B60" s="270"/>
      <c r="C60" s="541"/>
      <c r="D60" s="247" t="s">
        <v>59</v>
      </c>
      <c r="E60" s="185">
        <v>1102</v>
      </c>
      <c r="F60" s="195">
        <v>1076</v>
      </c>
      <c r="G60" s="195">
        <v>990</v>
      </c>
      <c r="H60" s="195">
        <v>1141</v>
      </c>
      <c r="I60" s="195">
        <v>902</v>
      </c>
      <c r="J60" s="195">
        <v>1252</v>
      </c>
      <c r="K60" s="195">
        <v>1440</v>
      </c>
      <c r="L60" s="195">
        <v>1388</v>
      </c>
      <c r="M60" s="195">
        <v>1231</v>
      </c>
      <c r="N60" s="195">
        <v>1429</v>
      </c>
      <c r="O60" s="195">
        <v>1277</v>
      </c>
      <c r="P60" s="195">
        <v>1437</v>
      </c>
      <c r="Q60" s="195">
        <v>1708</v>
      </c>
      <c r="R60" s="694"/>
      <c r="S60" s="4"/>
      <c r="V60" s="621"/>
    </row>
    <row r="61" spans="1:22" ht="12.75" hidden="1" customHeight="1">
      <c r="A61" s="4"/>
      <c r="B61" s="270"/>
      <c r="C61" s="541"/>
      <c r="D61" s="247" t="s">
        <v>195</v>
      </c>
      <c r="E61" s="185">
        <v>1006</v>
      </c>
      <c r="F61" s="195">
        <v>1041</v>
      </c>
      <c r="G61" s="195">
        <v>864</v>
      </c>
      <c r="H61" s="195">
        <v>853</v>
      </c>
      <c r="I61" s="195">
        <v>866</v>
      </c>
      <c r="J61" s="195">
        <v>940</v>
      </c>
      <c r="K61" s="195">
        <v>853</v>
      </c>
      <c r="L61" s="195">
        <v>1018</v>
      </c>
      <c r="M61" s="195">
        <v>656</v>
      </c>
      <c r="N61" s="195">
        <v>972</v>
      </c>
      <c r="O61" s="195">
        <v>723</v>
      </c>
      <c r="P61" s="195">
        <v>1036</v>
      </c>
      <c r="Q61" s="195">
        <v>1348</v>
      </c>
      <c r="R61" s="694"/>
      <c r="S61" s="4"/>
      <c r="V61" s="621"/>
    </row>
    <row r="62" spans="1:22" ht="12.75" hidden="1" customHeight="1">
      <c r="A62" s="4"/>
      <c r="B62" s="270"/>
      <c r="C62" s="541"/>
      <c r="D62" s="247" t="s">
        <v>196</v>
      </c>
      <c r="E62" s="185">
        <v>1101</v>
      </c>
      <c r="F62" s="195">
        <v>1107</v>
      </c>
      <c r="G62" s="195">
        <v>767</v>
      </c>
      <c r="H62" s="195">
        <v>627</v>
      </c>
      <c r="I62" s="195">
        <v>298</v>
      </c>
      <c r="J62" s="195">
        <v>285</v>
      </c>
      <c r="K62" s="195">
        <v>339</v>
      </c>
      <c r="L62" s="195">
        <v>304</v>
      </c>
      <c r="M62" s="195">
        <v>251</v>
      </c>
      <c r="N62" s="195">
        <v>282</v>
      </c>
      <c r="O62" s="195">
        <v>471</v>
      </c>
      <c r="P62" s="195">
        <v>953</v>
      </c>
      <c r="Q62" s="195">
        <v>1448</v>
      </c>
      <c r="R62" s="694"/>
      <c r="S62" s="4"/>
      <c r="V62" s="621"/>
    </row>
    <row r="63" spans="1:22" ht="12.75" hidden="1" customHeight="1">
      <c r="A63" s="4"/>
      <c r="B63" s="270"/>
      <c r="C63" s="541"/>
      <c r="D63" s="247" t="s">
        <v>132</v>
      </c>
      <c r="E63" s="185">
        <v>94</v>
      </c>
      <c r="F63" s="195">
        <v>118</v>
      </c>
      <c r="G63" s="195">
        <v>113</v>
      </c>
      <c r="H63" s="195">
        <v>131</v>
      </c>
      <c r="I63" s="195">
        <v>85</v>
      </c>
      <c r="J63" s="195">
        <v>127</v>
      </c>
      <c r="K63" s="195">
        <v>117</v>
      </c>
      <c r="L63" s="195">
        <v>94</v>
      </c>
      <c r="M63" s="195">
        <v>62</v>
      </c>
      <c r="N63" s="195">
        <v>81</v>
      </c>
      <c r="O63" s="195">
        <v>96</v>
      </c>
      <c r="P63" s="195">
        <v>158</v>
      </c>
      <c r="Q63" s="195">
        <v>158</v>
      </c>
      <c r="R63" s="694"/>
      <c r="S63" s="4"/>
      <c r="V63" s="621"/>
    </row>
    <row r="64" spans="1:22" ht="12.75" hidden="1" customHeight="1">
      <c r="A64" s="4"/>
      <c r="B64" s="270"/>
      <c r="C64" s="541"/>
      <c r="D64" s="247" t="s">
        <v>133</v>
      </c>
      <c r="E64" s="185">
        <v>102</v>
      </c>
      <c r="F64" s="195">
        <v>143</v>
      </c>
      <c r="G64" s="195">
        <v>126</v>
      </c>
      <c r="H64" s="195">
        <v>133</v>
      </c>
      <c r="I64" s="195">
        <v>81</v>
      </c>
      <c r="J64" s="195">
        <v>76</v>
      </c>
      <c r="K64" s="195">
        <v>213</v>
      </c>
      <c r="L64" s="195">
        <v>130</v>
      </c>
      <c r="M64" s="195">
        <v>99</v>
      </c>
      <c r="N64" s="195">
        <v>100</v>
      </c>
      <c r="O64" s="195">
        <v>125</v>
      </c>
      <c r="P64" s="195">
        <v>158</v>
      </c>
      <c r="Q64" s="195">
        <v>148</v>
      </c>
      <c r="R64" s="694"/>
      <c r="S64" s="4"/>
      <c r="V64" s="621"/>
    </row>
    <row r="65" spans="1:24" ht="15" customHeight="1">
      <c r="A65" s="4"/>
      <c r="B65" s="270"/>
      <c r="C65" s="1568" t="s">
        <v>225</v>
      </c>
      <c r="D65" s="1568"/>
      <c r="E65" s="539">
        <f t="shared" ref="E65:P65" si="1">+E53/E31*100</f>
        <v>66.961693691142116</v>
      </c>
      <c r="F65" s="539">
        <f t="shared" si="1"/>
        <v>62.034136674550922</v>
      </c>
      <c r="G65" s="539">
        <f t="shared" si="1"/>
        <v>63.515888124176314</v>
      </c>
      <c r="H65" s="539">
        <f t="shared" si="1"/>
        <v>62.521355353075172</v>
      </c>
      <c r="I65" s="539">
        <f t="shared" si="1"/>
        <v>66.631417035185535</v>
      </c>
      <c r="J65" s="539">
        <f t="shared" si="1"/>
        <v>59.476683620319868</v>
      </c>
      <c r="K65" s="539">
        <f t="shared" si="1"/>
        <v>68.19998689469891</v>
      </c>
      <c r="L65" s="539">
        <f t="shared" si="1"/>
        <v>73.516848599905089</v>
      </c>
      <c r="M65" s="539">
        <f t="shared" si="1"/>
        <v>66.195590729225557</v>
      </c>
      <c r="N65" s="539">
        <f t="shared" si="1"/>
        <v>67.573710461519028</v>
      </c>
      <c r="O65" s="539">
        <f t="shared" si="1"/>
        <v>64.083991805677499</v>
      </c>
      <c r="P65" s="539">
        <f t="shared" si="1"/>
        <v>61.643835616438359</v>
      </c>
      <c r="Q65" s="539">
        <f>+Q53/Q31*100</f>
        <v>68.744686880136015</v>
      </c>
      <c r="R65" s="694"/>
      <c r="S65" s="4"/>
      <c r="V65" s="621"/>
    </row>
    <row r="66" spans="1:24" ht="11.25" customHeight="1">
      <c r="A66" s="4"/>
      <c r="B66" s="270"/>
      <c r="C66" s="541"/>
      <c r="D66" s="530" t="s">
        <v>192</v>
      </c>
      <c r="E66" s="215">
        <f t="shared" ref="E66:P72" si="2">+E58/E32*100</f>
        <v>61.283359497645208</v>
      </c>
      <c r="F66" s="215">
        <f t="shared" si="2"/>
        <v>53.856632044951468</v>
      </c>
      <c r="G66" s="215">
        <f t="shared" si="2"/>
        <v>56.373322809786899</v>
      </c>
      <c r="H66" s="215">
        <f t="shared" si="2"/>
        <v>51.733939738487777</v>
      </c>
      <c r="I66" s="215">
        <f t="shared" si="2"/>
        <v>53.136762860727728</v>
      </c>
      <c r="J66" s="215">
        <f t="shared" si="2"/>
        <v>49.244668246445499</v>
      </c>
      <c r="K66" s="215">
        <f t="shared" si="2"/>
        <v>65.019201870095173</v>
      </c>
      <c r="L66" s="215">
        <f t="shared" si="2"/>
        <v>64.680038204393512</v>
      </c>
      <c r="M66" s="215">
        <f t="shared" si="2"/>
        <v>59.033261545824359</v>
      </c>
      <c r="N66" s="215">
        <f t="shared" si="2"/>
        <v>62.195121951219512</v>
      </c>
      <c r="O66" s="215">
        <f t="shared" si="2"/>
        <v>57.712860705379413</v>
      </c>
      <c r="P66" s="215">
        <f t="shared" si="2"/>
        <v>56.102891728312045</v>
      </c>
      <c r="Q66" s="215">
        <f>+Q58/Q32*100</f>
        <v>57.906729454655938</v>
      </c>
      <c r="R66" s="694"/>
      <c r="S66" s="187"/>
      <c r="V66" s="621"/>
    </row>
    <row r="67" spans="1:24" ht="11.25" customHeight="1">
      <c r="A67" s="4"/>
      <c r="B67" s="270"/>
      <c r="C67" s="541"/>
      <c r="D67" s="530" t="s">
        <v>193</v>
      </c>
      <c r="E67" s="215">
        <f t="shared" si="2"/>
        <v>74.859478794072558</v>
      </c>
      <c r="F67" s="215">
        <f t="shared" si="2"/>
        <v>70.6262999768893</v>
      </c>
      <c r="G67" s="215">
        <f t="shared" si="2"/>
        <v>72.678132678132684</v>
      </c>
      <c r="H67" s="215">
        <f t="shared" si="2"/>
        <v>72.928176795580114</v>
      </c>
      <c r="I67" s="215">
        <f t="shared" si="2"/>
        <v>79.792883696229424</v>
      </c>
      <c r="J67" s="215">
        <f t="shared" si="2"/>
        <v>73.447112522325867</v>
      </c>
      <c r="K67" s="215">
        <f t="shared" si="2"/>
        <v>77.775344865338297</v>
      </c>
      <c r="L67" s="215">
        <f t="shared" si="2"/>
        <v>83.305322128851543</v>
      </c>
      <c r="M67" s="215">
        <f t="shared" si="2"/>
        <v>76.766304347826093</v>
      </c>
      <c r="N67" s="215">
        <f t="shared" si="2"/>
        <v>78.295605858854856</v>
      </c>
      <c r="O67" s="215">
        <f t="shared" si="2"/>
        <v>75.393228472407358</v>
      </c>
      <c r="P67" s="215">
        <f t="shared" si="2"/>
        <v>73.340807174887885</v>
      </c>
      <c r="Q67" s="215">
        <f t="shared" ref="Q67:Q72" si="3">+Q59/Q33*100</f>
        <v>75.848648648648648</v>
      </c>
      <c r="R67" s="694"/>
      <c r="S67" s="187"/>
      <c r="V67" s="621"/>
    </row>
    <row r="68" spans="1:24" ht="11.25" customHeight="1">
      <c r="A68" s="4"/>
      <c r="B68" s="270"/>
      <c r="C68" s="541"/>
      <c r="D68" s="530" t="s">
        <v>59</v>
      </c>
      <c r="E68" s="215">
        <f t="shared" si="2"/>
        <v>56.980351602895553</v>
      </c>
      <c r="F68" s="215">
        <f t="shared" si="2"/>
        <v>50.706880301602261</v>
      </c>
      <c r="G68" s="215">
        <f t="shared" si="2"/>
        <v>54.039301310043662</v>
      </c>
      <c r="H68" s="215">
        <f t="shared" si="2"/>
        <v>53.292853806632415</v>
      </c>
      <c r="I68" s="215">
        <f t="shared" si="2"/>
        <v>55.168195718654431</v>
      </c>
      <c r="J68" s="215">
        <f t="shared" si="2"/>
        <v>51.842650103519674</v>
      </c>
      <c r="K68" s="215">
        <f t="shared" si="2"/>
        <v>63.352397712274524</v>
      </c>
      <c r="L68" s="215">
        <f t="shared" si="2"/>
        <v>74.744211093161013</v>
      </c>
      <c r="M68" s="215">
        <f t="shared" si="2"/>
        <v>66.540540540540533</v>
      </c>
      <c r="N68" s="215">
        <f t="shared" si="2"/>
        <v>62.813186813186817</v>
      </c>
      <c r="O68" s="215">
        <f t="shared" si="2"/>
        <v>67.316816025303112</v>
      </c>
      <c r="P68" s="215">
        <f t="shared" si="2"/>
        <v>58.965941731637258</v>
      </c>
      <c r="Q68" s="215">
        <f t="shared" si="3"/>
        <v>70.959700872455329</v>
      </c>
      <c r="R68" s="694"/>
      <c r="S68" s="187"/>
      <c r="V68" s="621"/>
    </row>
    <row r="69" spans="1:24" ht="11.25" customHeight="1">
      <c r="A69" s="4"/>
      <c r="B69" s="270"/>
      <c r="C69" s="541"/>
      <c r="D69" s="530" t="s">
        <v>195</v>
      </c>
      <c r="E69" s="215">
        <f t="shared" si="2"/>
        <v>80.15936254980079</v>
      </c>
      <c r="F69" s="215">
        <f t="shared" si="2"/>
        <v>70.290344361917619</v>
      </c>
      <c r="G69" s="215">
        <f t="shared" si="2"/>
        <v>65.954198473282446</v>
      </c>
      <c r="H69" s="215">
        <f t="shared" si="2"/>
        <v>72.165820642978005</v>
      </c>
      <c r="I69" s="215">
        <f t="shared" si="2"/>
        <v>75.108412836079793</v>
      </c>
      <c r="J69" s="215">
        <f t="shared" si="2"/>
        <v>69.888475836431226</v>
      </c>
      <c r="K69" s="215">
        <f t="shared" si="2"/>
        <v>57.171581769436997</v>
      </c>
      <c r="L69" s="215">
        <f t="shared" si="2"/>
        <v>81.701444622792934</v>
      </c>
      <c r="M69" s="215">
        <f t="shared" si="2"/>
        <v>63.381642512077299</v>
      </c>
      <c r="N69" s="215">
        <f t="shared" si="2"/>
        <v>67.735191637630663</v>
      </c>
      <c r="O69" s="215">
        <f t="shared" si="2"/>
        <v>59.26229508196721</v>
      </c>
      <c r="P69" s="215">
        <f t="shared" si="2"/>
        <v>59.711815561959661</v>
      </c>
      <c r="Q69" s="215">
        <f t="shared" si="3"/>
        <v>74.8888888888889</v>
      </c>
      <c r="R69" s="694"/>
      <c r="S69" s="187"/>
      <c r="V69" s="621"/>
    </row>
    <row r="70" spans="1:24" ht="11.25" customHeight="1">
      <c r="A70" s="4"/>
      <c r="B70" s="270"/>
      <c r="C70" s="541"/>
      <c r="D70" s="530" t="s">
        <v>196</v>
      </c>
      <c r="E70" s="215">
        <f t="shared" si="2"/>
        <v>67.463235294117652</v>
      </c>
      <c r="F70" s="215">
        <f t="shared" si="2"/>
        <v>76.239669421487605</v>
      </c>
      <c r="G70" s="215">
        <f t="shared" si="2"/>
        <v>73.047619047619051</v>
      </c>
      <c r="H70" s="215">
        <f t="shared" si="2"/>
        <v>80.591259640102834</v>
      </c>
      <c r="I70" s="215">
        <f>+I62/I36*100</f>
        <v>68.036529680365305</v>
      </c>
      <c r="J70" s="215">
        <f t="shared" si="2"/>
        <v>59.74842767295597</v>
      </c>
      <c r="K70" s="215">
        <f t="shared" si="2"/>
        <v>62.087912087912088</v>
      </c>
      <c r="L70" s="215">
        <f t="shared" si="2"/>
        <v>75.061728395061735</v>
      </c>
      <c r="M70" s="215">
        <f t="shared" si="2"/>
        <v>62.437810945273633</v>
      </c>
      <c r="N70" s="215">
        <f t="shared" si="2"/>
        <v>51.553930530164536</v>
      </c>
      <c r="O70" s="215">
        <f t="shared" si="2"/>
        <v>53.220338983050851</v>
      </c>
      <c r="P70" s="215">
        <f t="shared" si="2"/>
        <v>55.861664712778428</v>
      </c>
      <c r="Q70" s="215">
        <f t="shared" si="3"/>
        <v>81.715575620767495</v>
      </c>
      <c r="R70" s="694"/>
      <c r="S70" s="187"/>
      <c r="V70" s="621"/>
    </row>
    <row r="71" spans="1:24" ht="11.25" customHeight="1">
      <c r="A71" s="4"/>
      <c r="B71" s="270"/>
      <c r="C71" s="541"/>
      <c r="D71" s="530" t="s">
        <v>132</v>
      </c>
      <c r="E71" s="215">
        <f t="shared" si="2"/>
        <v>70.676691729323309</v>
      </c>
      <c r="F71" s="215">
        <f t="shared" si="2"/>
        <v>70.658682634730539</v>
      </c>
      <c r="G71" s="215">
        <f t="shared" si="2"/>
        <v>89.682539682539684</v>
      </c>
      <c r="H71" s="215">
        <f t="shared" si="2"/>
        <v>80.368098159509202</v>
      </c>
      <c r="I71" s="215">
        <f t="shared" si="2"/>
        <v>94.444444444444443</v>
      </c>
      <c r="J71" s="215">
        <f t="shared" si="2"/>
        <v>80.891719745222929</v>
      </c>
      <c r="K71" s="215">
        <f t="shared" si="2"/>
        <v>71.779141104294482</v>
      </c>
      <c r="L71" s="215">
        <f t="shared" si="2"/>
        <v>68.613138686131393</v>
      </c>
      <c r="M71" s="215">
        <f t="shared" si="2"/>
        <v>79.487179487179489</v>
      </c>
      <c r="N71" s="215">
        <f t="shared" si="2"/>
        <v>65.853658536585371</v>
      </c>
      <c r="O71" s="215">
        <f t="shared" si="2"/>
        <v>70.588235294117652</v>
      </c>
      <c r="P71" s="215">
        <f t="shared" si="2"/>
        <v>71.171171171171167</v>
      </c>
      <c r="Q71" s="215">
        <f t="shared" si="3"/>
        <v>72.811059907834093</v>
      </c>
      <c r="R71" s="694"/>
      <c r="S71" s="187"/>
      <c r="V71" s="621"/>
    </row>
    <row r="72" spans="1:24" ht="11.25" customHeight="1">
      <c r="A72" s="4"/>
      <c r="B72" s="270"/>
      <c r="C72" s="541"/>
      <c r="D72" s="530" t="s">
        <v>133</v>
      </c>
      <c r="E72" s="215">
        <f t="shared" si="2"/>
        <v>64.15094339622641</v>
      </c>
      <c r="F72" s="215">
        <f t="shared" si="2"/>
        <v>64.705882352941174</v>
      </c>
      <c r="G72" s="215">
        <f t="shared" si="2"/>
        <v>62.376237623762378</v>
      </c>
      <c r="H72" s="215">
        <f t="shared" si="2"/>
        <v>81.595092024539866</v>
      </c>
      <c r="I72" s="215">
        <f t="shared" si="2"/>
        <v>61.363636363636367</v>
      </c>
      <c r="J72" s="215">
        <f t="shared" si="2"/>
        <v>56.71641791044776</v>
      </c>
      <c r="K72" s="215">
        <f t="shared" si="2"/>
        <v>92.20779220779221</v>
      </c>
      <c r="L72" s="215">
        <f t="shared" si="2"/>
        <v>67.708333333333343</v>
      </c>
      <c r="M72" s="215">
        <f t="shared" si="2"/>
        <v>78.571428571428569</v>
      </c>
      <c r="N72" s="215">
        <f t="shared" si="2"/>
        <v>46.296296296296298</v>
      </c>
      <c r="O72" s="215">
        <f t="shared" si="2"/>
        <v>75.757575757575751</v>
      </c>
      <c r="P72" s="215">
        <f t="shared" si="2"/>
        <v>56.028368794326241</v>
      </c>
      <c r="Q72" s="215">
        <f t="shared" si="3"/>
        <v>61.410788381742741</v>
      </c>
      <c r="R72" s="694"/>
      <c r="S72" s="187"/>
      <c r="V72" s="621"/>
      <c r="X72" s="1055"/>
    </row>
    <row r="73" spans="1:24" ht="22.5" customHeight="1">
      <c r="A73" s="4"/>
      <c r="B73" s="270"/>
      <c r="C73" s="1569" t="s">
        <v>302</v>
      </c>
      <c r="D73" s="1570"/>
      <c r="E73" s="1570"/>
      <c r="F73" s="1570"/>
      <c r="G73" s="1570"/>
      <c r="H73" s="1570"/>
      <c r="I73" s="1570"/>
      <c r="J73" s="1570"/>
      <c r="K73" s="1570"/>
      <c r="L73" s="1570"/>
      <c r="M73" s="1570"/>
      <c r="N73" s="1570"/>
      <c r="O73" s="1570"/>
      <c r="P73" s="1570"/>
      <c r="Q73" s="1570"/>
      <c r="R73" s="694"/>
      <c r="S73" s="187"/>
      <c r="V73" s="621"/>
    </row>
    <row r="74" spans="1:24" ht="13.5" customHeight="1">
      <c r="A74" s="4"/>
      <c r="B74" s="270"/>
      <c r="C74" s="54" t="s">
        <v>512</v>
      </c>
      <c r="D74" s="8"/>
      <c r="E74" s="1"/>
      <c r="F74" s="1"/>
      <c r="G74" s="8"/>
      <c r="H74" s="1"/>
      <c r="I74" s="980"/>
      <c r="J74" s="8"/>
      <c r="K74" s="1"/>
      <c r="L74" s="8"/>
      <c r="M74" s="8"/>
      <c r="N74" s="8"/>
      <c r="O74" s="8"/>
      <c r="P74" s="8"/>
      <c r="Q74" s="8"/>
      <c r="R74" s="1320"/>
      <c r="S74" s="4"/>
      <c r="V74" s="621"/>
    </row>
    <row r="75" spans="1:24" ht="10.5" customHeight="1">
      <c r="A75" s="4"/>
      <c r="B75" s="270"/>
      <c r="C75" s="1571" t="s">
        <v>431</v>
      </c>
      <c r="D75" s="1571"/>
      <c r="E75" s="1571"/>
      <c r="F75" s="1571"/>
      <c r="G75" s="1571"/>
      <c r="H75" s="1571"/>
      <c r="I75" s="1571"/>
      <c r="J75" s="1571"/>
      <c r="K75" s="1571"/>
      <c r="L75" s="1571"/>
      <c r="M75" s="1571"/>
      <c r="N75" s="1571"/>
      <c r="O75" s="1571"/>
      <c r="P75" s="1571"/>
      <c r="Q75" s="1571"/>
      <c r="R75" s="694"/>
      <c r="S75" s="4"/>
      <c r="V75" s="621"/>
    </row>
    <row r="76" spans="1:24" ht="13.5" customHeight="1">
      <c r="A76" s="4"/>
      <c r="B76" s="264">
        <v>10</v>
      </c>
      <c r="C76" s="1482">
        <v>42125</v>
      </c>
      <c r="D76" s="1482"/>
      <c r="E76" s="631"/>
      <c r="F76" s="631"/>
      <c r="G76" s="631"/>
      <c r="H76" s="631"/>
      <c r="I76" s="631"/>
      <c r="J76" s="187"/>
      <c r="K76" s="187"/>
      <c r="L76" s="695"/>
      <c r="M76" s="217"/>
      <c r="N76" s="217"/>
      <c r="O76" s="217"/>
      <c r="P76" s="695"/>
      <c r="Q76" s="1"/>
      <c r="R76" s="8"/>
      <c r="S76" s="4"/>
      <c r="V76" s="621"/>
    </row>
    <row r="77" spans="1:24">
      <c r="E77" s="25"/>
      <c r="F77" s="25"/>
      <c r="G77" s="25"/>
      <c r="H77" s="25"/>
      <c r="I77" s="25"/>
      <c r="J77" s="25"/>
      <c r="K77" s="25"/>
      <c r="L77" s="25"/>
      <c r="M77" s="25"/>
      <c r="N77" s="25"/>
      <c r="O77" s="25"/>
      <c r="P77" s="25"/>
      <c r="Q77" s="25"/>
      <c r="V77" s="621"/>
    </row>
    <row r="78" spans="1:24">
      <c r="E78" s="25"/>
      <c r="F78" s="25"/>
      <c r="G78" s="25"/>
      <c r="H78" s="25"/>
      <c r="I78" s="25"/>
      <c r="J78" s="25"/>
      <c r="K78" s="25"/>
      <c r="L78" s="25"/>
      <c r="M78" s="25"/>
      <c r="N78" s="25"/>
      <c r="O78" s="25"/>
      <c r="P78" s="25"/>
      <c r="Q78" s="25"/>
    </row>
    <row r="79" spans="1:24">
      <c r="E79" s="25"/>
      <c r="F79" s="25"/>
      <c r="G79" s="25"/>
      <c r="H79" s="25"/>
      <c r="I79" s="25"/>
      <c r="J79" s="25"/>
      <c r="K79" s="25"/>
      <c r="L79" s="25"/>
      <c r="M79" s="25"/>
      <c r="N79" s="25"/>
      <c r="O79" s="25"/>
      <c r="P79" s="25"/>
      <c r="Q79" s="25"/>
    </row>
    <row r="80" spans="1:24">
      <c r="E80" s="25"/>
      <c r="F80" s="25"/>
      <c r="G80" s="25"/>
      <c r="H80" s="25"/>
      <c r="I80" s="25"/>
      <c r="J80" s="25"/>
      <c r="K80" s="25"/>
      <c r="L80" s="25"/>
      <c r="M80" s="25"/>
      <c r="N80" s="25"/>
      <c r="O80" s="25"/>
      <c r="P80" s="25"/>
      <c r="Q80" s="25"/>
    </row>
    <row r="81" spans="5:18">
      <c r="E81" s="25"/>
      <c r="F81" s="25"/>
      <c r="G81" s="25"/>
      <c r="H81" s="25"/>
      <c r="I81" s="25"/>
      <c r="J81" s="25"/>
      <c r="K81" s="25"/>
      <c r="L81" s="25"/>
      <c r="M81" s="25"/>
      <c r="N81" s="25"/>
      <c r="O81" s="25"/>
      <c r="P81" s="25"/>
      <c r="Q81" s="25"/>
    </row>
    <row r="82" spans="5:18">
      <c r="E82" s="25"/>
      <c r="F82" s="25"/>
      <c r="G82" s="25"/>
      <c r="H82" s="25"/>
      <c r="I82" s="25"/>
      <c r="J82" s="25"/>
      <c r="K82" s="25"/>
      <c r="L82" s="25"/>
      <c r="M82" s="25"/>
      <c r="O82" s="25"/>
      <c r="P82" s="25"/>
      <c r="Q82" s="25"/>
    </row>
    <row r="87" spans="5:18" ht="8.25" customHeight="1"/>
    <row r="89" spans="5:18" ht="9" customHeight="1">
      <c r="R89" s="9"/>
    </row>
    <row r="90" spans="5:18" ht="8.25" customHeight="1">
      <c r="E90" s="1483"/>
      <c r="F90" s="1483"/>
      <c r="G90" s="1483"/>
      <c r="H90" s="1483"/>
      <c r="I90" s="1483"/>
      <c r="J90" s="1483"/>
      <c r="K90" s="1483"/>
      <c r="L90" s="1483"/>
      <c r="M90" s="1483"/>
      <c r="N90" s="1483"/>
      <c r="O90" s="1483"/>
      <c r="P90" s="1483"/>
      <c r="Q90" s="1483"/>
      <c r="R90" s="1483"/>
    </row>
    <row r="91" spans="5:18" ht="9.75" customHeight="1"/>
  </sheetData>
  <mergeCells count="18">
    <mergeCell ref="C73:Q73"/>
    <mergeCell ref="C75:Q75"/>
    <mergeCell ref="C76:D76"/>
    <mergeCell ref="E90:R90"/>
    <mergeCell ref="C49:D49"/>
    <mergeCell ref="C53:D53"/>
    <mergeCell ref="C65:D65"/>
    <mergeCell ref="C8:D8"/>
    <mergeCell ref="C16:D16"/>
    <mergeCell ref="C22:D22"/>
    <mergeCell ref="C23:D23"/>
    <mergeCell ref="C31:D31"/>
    <mergeCell ref="D1:R1"/>
    <mergeCell ref="B2:D2"/>
    <mergeCell ref="C5:D6"/>
    <mergeCell ref="E5:N5"/>
    <mergeCell ref="E6:M6"/>
    <mergeCell ref="N6:Q6"/>
  </mergeCells>
  <conditionalFormatting sqref="E7:Q7">
    <cfRule type="cellIs" dxfId="12"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sheetPr codeName="Folha7">
    <tabColor theme="5"/>
  </sheetPr>
  <dimension ref="A1:AH66"/>
  <sheetViews>
    <sheetView workbookViewId="0"/>
  </sheetViews>
  <sheetFormatPr defaultRowHeight="12.75"/>
  <cols>
    <col min="1" max="1" width="1" style="469" customWidth="1"/>
    <col min="2" max="2" width="2.5703125" style="469" customWidth="1"/>
    <col min="3" max="3" width="1" style="469" customWidth="1"/>
    <col min="4" max="4" width="23.42578125" style="469" customWidth="1"/>
    <col min="5" max="5" width="5.42578125" style="469" customWidth="1"/>
    <col min="6" max="6" width="5.42578125" style="464" customWidth="1"/>
    <col min="7" max="17" width="5.42578125" style="469" customWidth="1"/>
    <col min="18" max="18" width="2.5703125" style="469" customWidth="1"/>
    <col min="19" max="19" width="1" style="469" customWidth="1"/>
    <col min="20" max="34" width="9.140625" style="534"/>
    <col min="35" max="16384" width="9.140625" style="469"/>
  </cols>
  <sheetData>
    <row r="1" spans="1:34" ht="13.5" customHeight="1">
      <c r="A1" s="464"/>
      <c r="B1" s="1573" t="s">
        <v>338</v>
      </c>
      <c r="C1" s="1574"/>
      <c r="D1" s="1574"/>
      <c r="E1" s="1574"/>
      <c r="F1" s="1574"/>
      <c r="G1" s="1574"/>
      <c r="H1" s="1574"/>
      <c r="I1" s="501"/>
      <c r="J1" s="501"/>
      <c r="K1" s="501"/>
      <c r="L1" s="501"/>
      <c r="M1" s="501"/>
      <c r="N1" s="501"/>
      <c r="O1" s="501"/>
      <c r="P1" s="501"/>
      <c r="Q1" s="474"/>
      <c r="R1" s="474"/>
      <c r="S1" s="464"/>
    </row>
    <row r="2" spans="1:34" ht="6" customHeight="1">
      <c r="A2" s="464"/>
      <c r="B2" s="696"/>
      <c r="C2" s="593"/>
      <c r="D2" s="593"/>
      <c r="E2" s="522"/>
      <c r="F2" s="522"/>
      <c r="G2" s="522"/>
      <c r="H2" s="522"/>
      <c r="I2" s="522"/>
      <c r="J2" s="522"/>
      <c r="K2" s="522"/>
      <c r="L2" s="522"/>
      <c r="M2" s="522"/>
      <c r="N2" s="522"/>
      <c r="O2" s="522"/>
      <c r="P2" s="522"/>
      <c r="Q2" s="522"/>
      <c r="R2" s="473"/>
      <c r="S2" s="464"/>
    </row>
    <row r="3" spans="1:34" ht="13.5" customHeight="1" thickBot="1">
      <c r="A3" s="464"/>
      <c r="B3" s="474"/>
      <c r="C3" s="474"/>
      <c r="D3" s="474"/>
      <c r="E3" s="648"/>
      <c r="F3" s="648"/>
      <c r="G3" s="648"/>
      <c r="H3" s="648"/>
      <c r="I3" s="648"/>
      <c r="J3" s="648"/>
      <c r="K3" s="648"/>
      <c r="L3" s="648"/>
      <c r="M3" s="648"/>
      <c r="N3" s="648"/>
      <c r="O3" s="648"/>
      <c r="P3" s="648"/>
      <c r="Q3" s="648" t="s">
        <v>73</v>
      </c>
      <c r="R3" s="698"/>
      <c r="S3" s="464"/>
    </row>
    <row r="4" spans="1:34" s="478" customFormat="1" ht="13.5" customHeight="1" thickBot="1">
      <c r="A4" s="476"/>
      <c r="B4" s="477"/>
      <c r="C4" s="699" t="s">
        <v>226</v>
      </c>
      <c r="D4" s="700"/>
      <c r="E4" s="700"/>
      <c r="F4" s="700"/>
      <c r="G4" s="700"/>
      <c r="H4" s="700"/>
      <c r="I4" s="700"/>
      <c r="J4" s="700"/>
      <c r="K4" s="700"/>
      <c r="L4" s="700"/>
      <c r="M4" s="700"/>
      <c r="N4" s="700"/>
      <c r="O4" s="700"/>
      <c r="P4" s="700"/>
      <c r="Q4" s="701"/>
      <c r="R4" s="698"/>
      <c r="S4" s="476"/>
      <c r="T4" s="834"/>
      <c r="U4" s="834"/>
      <c r="V4" s="834"/>
      <c r="W4" s="834"/>
      <c r="X4" s="834"/>
      <c r="Y4" s="712"/>
      <c r="Z4" s="712"/>
      <c r="AA4" s="712"/>
      <c r="AB4" s="712"/>
      <c r="AC4" s="712"/>
      <c r="AD4" s="712"/>
      <c r="AE4" s="712"/>
      <c r="AF4" s="712"/>
      <c r="AG4" s="712"/>
      <c r="AH4" s="712"/>
    </row>
    <row r="5" spans="1:34" ht="4.5" customHeight="1">
      <c r="A5" s="464"/>
      <c r="B5" s="474"/>
      <c r="C5" s="1575" t="s">
        <v>78</v>
      </c>
      <c r="D5" s="1575"/>
      <c r="E5" s="594"/>
      <c r="F5" s="594"/>
      <c r="G5" s="594"/>
      <c r="H5" s="594"/>
      <c r="I5" s="594"/>
      <c r="J5" s="594"/>
      <c r="K5" s="594"/>
      <c r="L5" s="594"/>
      <c r="M5" s="594"/>
      <c r="N5" s="594"/>
      <c r="O5" s="594"/>
      <c r="P5" s="594"/>
      <c r="Q5" s="594"/>
      <c r="R5" s="698"/>
      <c r="S5" s="464"/>
      <c r="T5" s="590"/>
      <c r="U5" s="590"/>
      <c r="V5" s="590"/>
      <c r="W5" s="590"/>
      <c r="X5" s="590"/>
    </row>
    <row r="6" spans="1:34" ht="13.5" customHeight="1">
      <c r="A6" s="464"/>
      <c r="B6" s="474"/>
      <c r="C6" s="1575"/>
      <c r="D6" s="1575"/>
      <c r="E6" s="1572" t="s">
        <v>571</v>
      </c>
      <c r="F6" s="1572"/>
      <c r="G6" s="1572"/>
      <c r="H6" s="1572"/>
      <c r="I6" s="1572"/>
      <c r="J6" s="1572"/>
      <c r="K6" s="1572"/>
      <c r="L6" s="1572"/>
      <c r="M6" s="1572"/>
      <c r="N6" s="1572" t="s">
        <v>572</v>
      </c>
      <c r="O6" s="1572"/>
      <c r="P6" s="1572"/>
      <c r="Q6" s="1572"/>
      <c r="R6" s="698"/>
      <c r="S6" s="464"/>
      <c r="T6" s="590"/>
      <c r="U6" s="590"/>
      <c r="V6" s="590"/>
      <c r="W6" s="590"/>
      <c r="X6" s="590"/>
    </row>
    <row r="7" spans="1:34">
      <c r="A7" s="464"/>
      <c r="B7" s="474"/>
      <c r="C7" s="479"/>
      <c r="D7" s="479"/>
      <c r="E7" s="806" t="s">
        <v>102</v>
      </c>
      <c r="F7" s="806" t="s">
        <v>101</v>
      </c>
      <c r="G7" s="806" t="s">
        <v>100</v>
      </c>
      <c r="H7" s="806" t="s">
        <v>99</v>
      </c>
      <c r="I7" s="806" t="s">
        <v>98</v>
      </c>
      <c r="J7" s="806" t="s">
        <v>97</v>
      </c>
      <c r="K7" s="806" t="s">
        <v>96</v>
      </c>
      <c r="L7" s="806" t="s">
        <v>95</v>
      </c>
      <c r="M7" s="806" t="s">
        <v>94</v>
      </c>
      <c r="N7" s="806" t="s">
        <v>93</v>
      </c>
      <c r="O7" s="806" t="s">
        <v>104</v>
      </c>
      <c r="P7" s="806" t="s">
        <v>103</v>
      </c>
      <c r="Q7" s="806" t="s">
        <v>102</v>
      </c>
      <c r="R7" s="475"/>
      <c r="S7" s="464"/>
      <c r="T7" s="590"/>
      <c r="U7" s="590"/>
      <c r="V7" s="1415"/>
      <c r="W7" s="590"/>
      <c r="X7" s="590"/>
    </row>
    <row r="8" spans="1:34" s="705" customFormat="1" ht="22.5" customHeight="1">
      <c r="A8" s="702"/>
      <c r="B8" s="703"/>
      <c r="C8" s="1576" t="s">
        <v>68</v>
      </c>
      <c r="D8" s="1576"/>
      <c r="E8" s="460">
        <v>924330</v>
      </c>
      <c r="F8" s="461">
        <v>899245</v>
      </c>
      <c r="G8" s="461">
        <v>870448</v>
      </c>
      <c r="H8" s="461">
        <v>860465</v>
      </c>
      <c r="I8" s="461">
        <v>857442</v>
      </c>
      <c r="J8" s="461">
        <v>859461</v>
      </c>
      <c r="K8" s="461">
        <v>855242</v>
      </c>
      <c r="L8" s="461">
        <v>855704</v>
      </c>
      <c r="M8" s="461">
        <v>849175</v>
      </c>
      <c r="N8" s="461">
        <v>856536</v>
      </c>
      <c r="O8" s="461">
        <v>845126</v>
      </c>
      <c r="P8" s="461">
        <v>835626</v>
      </c>
      <c r="Q8" s="461">
        <v>818822</v>
      </c>
      <c r="R8" s="704"/>
      <c r="S8" s="702"/>
      <c r="T8" s="590"/>
      <c r="U8" s="590"/>
      <c r="V8" s="1416"/>
      <c r="W8" s="590"/>
      <c r="X8" s="590"/>
      <c r="Y8" s="534"/>
      <c r="Z8" s="1417"/>
      <c r="AA8" s="1417"/>
      <c r="AB8" s="1417"/>
      <c r="AC8" s="1417"/>
      <c r="AD8" s="1417"/>
      <c r="AE8" s="1417"/>
      <c r="AF8" s="1417"/>
      <c r="AG8" s="1417"/>
      <c r="AH8" s="1417"/>
    </row>
    <row r="9" spans="1:34" s="478" customFormat="1" ht="18.75" customHeight="1">
      <c r="A9" s="476"/>
      <c r="B9" s="477"/>
      <c r="C9" s="483"/>
      <c r="D9" s="525" t="s">
        <v>349</v>
      </c>
      <c r="E9" s="526">
        <v>668023</v>
      </c>
      <c r="F9" s="527">
        <v>636410</v>
      </c>
      <c r="G9" s="527">
        <v>614982</v>
      </c>
      <c r="H9" s="527">
        <v>611696</v>
      </c>
      <c r="I9" s="527">
        <v>624230</v>
      </c>
      <c r="J9" s="527">
        <v>616622</v>
      </c>
      <c r="K9" s="527">
        <v>605516</v>
      </c>
      <c r="L9" s="527">
        <v>598083</v>
      </c>
      <c r="M9" s="527">
        <v>598581</v>
      </c>
      <c r="N9" s="527">
        <v>615654</v>
      </c>
      <c r="O9" s="527">
        <v>604314</v>
      </c>
      <c r="P9" s="527">
        <v>590605</v>
      </c>
      <c r="Q9" s="527">
        <v>573382</v>
      </c>
      <c r="R9" s="507"/>
      <c r="S9" s="476"/>
      <c r="T9" s="834"/>
      <c r="U9" s="1418"/>
      <c r="V9" s="1416"/>
      <c r="W9" s="834"/>
      <c r="X9" s="834"/>
      <c r="Y9" s="712"/>
      <c r="Z9" s="712"/>
      <c r="AA9" s="712"/>
      <c r="AB9" s="712"/>
      <c r="AC9" s="712"/>
      <c r="AD9" s="712"/>
      <c r="AE9" s="712"/>
      <c r="AF9" s="712"/>
      <c r="AG9" s="712"/>
      <c r="AH9" s="712"/>
    </row>
    <row r="10" spans="1:34" s="478" customFormat="1" ht="18.75" customHeight="1">
      <c r="A10" s="476"/>
      <c r="B10" s="477"/>
      <c r="C10" s="483"/>
      <c r="D10" s="525" t="s">
        <v>227</v>
      </c>
      <c r="E10" s="526">
        <v>66475</v>
      </c>
      <c r="F10" s="527">
        <v>68346</v>
      </c>
      <c r="G10" s="527">
        <v>64187</v>
      </c>
      <c r="H10" s="527">
        <v>64789</v>
      </c>
      <c r="I10" s="527">
        <v>64923</v>
      </c>
      <c r="J10" s="527">
        <v>66839</v>
      </c>
      <c r="K10" s="527">
        <v>65194</v>
      </c>
      <c r="L10" s="527">
        <v>65720</v>
      </c>
      <c r="M10" s="527">
        <v>63950</v>
      </c>
      <c r="N10" s="527">
        <v>64153</v>
      </c>
      <c r="O10" s="527">
        <v>62270</v>
      </c>
      <c r="P10" s="527">
        <v>61790</v>
      </c>
      <c r="Q10" s="527">
        <v>62352</v>
      </c>
      <c r="R10" s="507"/>
      <c r="S10" s="476"/>
      <c r="T10" s="834"/>
      <c r="U10" s="834"/>
      <c r="V10" s="1416"/>
      <c r="W10" s="834"/>
      <c r="X10" s="834"/>
      <c r="Y10" s="712"/>
      <c r="Z10" s="712"/>
      <c r="AA10" s="712"/>
      <c r="AB10" s="712"/>
      <c r="AC10" s="712"/>
      <c r="AD10" s="712"/>
      <c r="AE10" s="712"/>
      <c r="AF10" s="712"/>
      <c r="AG10" s="712"/>
      <c r="AH10" s="712"/>
    </row>
    <row r="11" spans="1:34" s="478" customFormat="1" ht="18.75" customHeight="1">
      <c r="A11" s="476"/>
      <c r="B11" s="477"/>
      <c r="C11" s="483"/>
      <c r="D11" s="525" t="s">
        <v>228</v>
      </c>
      <c r="E11" s="526">
        <v>169408</v>
      </c>
      <c r="F11" s="527">
        <v>174031</v>
      </c>
      <c r="G11" s="527">
        <v>171145</v>
      </c>
      <c r="H11" s="527">
        <v>162485</v>
      </c>
      <c r="I11" s="527">
        <v>148736</v>
      </c>
      <c r="J11" s="527">
        <v>155066</v>
      </c>
      <c r="K11" s="527">
        <v>162181</v>
      </c>
      <c r="L11" s="527">
        <v>170789</v>
      </c>
      <c r="M11" s="527">
        <v>165708</v>
      </c>
      <c r="N11" s="527">
        <v>155570</v>
      </c>
      <c r="O11" s="527">
        <v>156701</v>
      </c>
      <c r="P11" s="527">
        <v>160963</v>
      </c>
      <c r="Q11" s="527">
        <v>160168</v>
      </c>
      <c r="R11" s="507"/>
      <c r="S11" s="476"/>
      <c r="T11" s="834"/>
      <c r="U11" s="834"/>
      <c r="V11" s="1416"/>
      <c r="W11" s="834"/>
      <c r="X11" s="834"/>
      <c r="Y11" s="712"/>
      <c r="Z11" s="712"/>
      <c r="AA11" s="712"/>
      <c r="AB11" s="712"/>
      <c r="AC11" s="712"/>
      <c r="AD11" s="712"/>
      <c r="AE11" s="712"/>
      <c r="AF11" s="712"/>
      <c r="AG11" s="712"/>
      <c r="AH11" s="712"/>
    </row>
    <row r="12" spans="1:34" s="478" customFormat="1" ht="22.5" customHeight="1">
      <c r="A12" s="476"/>
      <c r="B12" s="477"/>
      <c r="C12" s="483"/>
      <c r="D12" s="528" t="s">
        <v>350</v>
      </c>
      <c r="E12" s="526">
        <v>20424</v>
      </c>
      <c r="F12" s="527">
        <v>20458</v>
      </c>
      <c r="G12" s="527">
        <v>20134</v>
      </c>
      <c r="H12" s="527">
        <v>21495</v>
      </c>
      <c r="I12" s="527">
        <v>19553</v>
      </c>
      <c r="J12" s="527">
        <v>20934</v>
      </c>
      <c r="K12" s="527">
        <v>22351</v>
      </c>
      <c r="L12" s="527">
        <v>21112</v>
      </c>
      <c r="M12" s="527">
        <v>20936</v>
      </c>
      <c r="N12" s="527">
        <v>21159</v>
      </c>
      <c r="O12" s="527">
        <v>21841</v>
      </c>
      <c r="P12" s="527">
        <v>22268</v>
      </c>
      <c r="Q12" s="527">
        <v>22920</v>
      </c>
      <c r="R12" s="507"/>
      <c r="S12" s="476"/>
      <c r="T12" s="834"/>
      <c r="U12" s="834"/>
      <c r="V12" s="1416"/>
      <c r="W12" s="834"/>
      <c r="X12" s="834"/>
      <c r="Y12" s="712"/>
      <c r="Z12" s="712"/>
      <c r="AA12" s="712"/>
      <c r="AB12" s="712"/>
      <c r="AC12" s="712"/>
      <c r="AD12" s="712"/>
      <c r="AE12" s="712"/>
      <c r="AF12" s="712"/>
      <c r="AG12" s="712"/>
      <c r="AH12" s="712"/>
    </row>
    <row r="13" spans="1:34" ht="15.75" customHeight="1" thickBot="1">
      <c r="A13" s="464"/>
      <c r="B13" s="474"/>
      <c r="C13" s="479"/>
      <c r="D13" s="479"/>
      <c r="E13" s="648"/>
      <c r="F13" s="648"/>
      <c r="G13" s="648"/>
      <c r="H13" s="648"/>
      <c r="I13" s="648"/>
      <c r="J13" s="648"/>
      <c r="K13" s="648"/>
      <c r="L13" s="648"/>
      <c r="M13" s="648"/>
      <c r="N13" s="648"/>
      <c r="O13" s="648"/>
      <c r="P13" s="648"/>
      <c r="Q13" s="538"/>
      <c r="R13" s="475"/>
      <c r="S13" s="464"/>
      <c r="T13" s="590"/>
      <c r="U13" s="590"/>
      <c r="V13" s="1416"/>
      <c r="W13" s="590"/>
      <c r="X13" s="590"/>
    </row>
    <row r="14" spans="1:34" ht="13.5" customHeight="1" thickBot="1">
      <c r="A14" s="464"/>
      <c r="B14" s="474"/>
      <c r="C14" s="699" t="s">
        <v>25</v>
      </c>
      <c r="D14" s="700"/>
      <c r="E14" s="700"/>
      <c r="F14" s="700"/>
      <c r="G14" s="700"/>
      <c r="H14" s="700"/>
      <c r="I14" s="700"/>
      <c r="J14" s="700"/>
      <c r="K14" s="700"/>
      <c r="L14" s="700"/>
      <c r="M14" s="700"/>
      <c r="N14" s="700"/>
      <c r="O14" s="700"/>
      <c r="P14" s="700"/>
      <c r="Q14" s="701"/>
      <c r="R14" s="475"/>
      <c r="S14" s="464"/>
      <c r="T14" s="590"/>
      <c r="U14" s="590"/>
      <c r="V14" s="1416"/>
      <c r="W14" s="590"/>
      <c r="X14" s="590"/>
    </row>
    <row r="15" spans="1:34" ht="9.75" customHeight="1">
      <c r="A15" s="464"/>
      <c r="B15" s="474"/>
      <c r="C15" s="1575" t="s">
        <v>78</v>
      </c>
      <c r="D15" s="1575"/>
      <c r="E15" s="482"/>
      <c r="F15" s="482"/>
      <c r="G15" s="482"/>
      <c r="H15" s="482"/>
      <c r="I15" s="482"/>
      <c r="J15" s="482"/>
      <c r="K15" s="482"/>
      <c r="L15" s="482"/>
      <c r="M15" s="482"/>
      <c r="N15" s="482"/>
      <c r="O15" s="482"/>
      <c r="P15" s="482"/>
      <c r="Q15" s="574"/>
      <c r="R15" s="475"/>
      <c r="S15" s="464"/>
      <c r="T15" s="590"/>
      <c r="U15" s="590"/>
      <c r="V15" s="1416"/>
      <c r="W15" s="590"/>
      <c r="X15" s="590"/>
    </row>
    <row r="16" spans="1:34" s="705" customFormat="1" ht="22.5" customHeight="1">
      <c r="A16" s="702"/>
      <c r="B16" s="703"/>
      <c r="C16" s="1576" t="s">
        <v>68</v>
      </c>
      <c r="D16" s="1576"/>
      <c r="E16" s="460">
        <f t="shared" ref="E16:P16" si="0">+E9</f>
        <v>668023</v>
      </c>
      <c r="F16" s="461">
        <f t="shared" si="0"/>
        <v>636410</v>
      </c>
      <c r="G16" s="461">
        <f t="shared" si="0"/>
        <v>614982</v>
      </c>
      <c r="H16" s="461">
        <f t="shared" si="0"/>
        <v>611696</v>
      </c>
      <c r="I16" s="461">
        <f t="shared" si="0"/>
        <v>624230</v>
      </c>
      <c r="J16" s="461">
        <f t="shared" si="0"/>
        <v>616622</v>
      </c>
      <c r="K16" s="461">
        <f t="shared" si="0"/>
        <v>605516</v>
      </c>
      <c r="L16" s="461">
        <f t="shared" si="0"/>
        <v>598083</v>
      </c>
      <c r="M16" s="461">
        <f t="shared" si="0"/>
        <v>598581</v>
      </c>
      <c r="N16" s="461">
        <f t="shared" si="0"/>
        <v>615654</v>
      </c>
      <c r="O16" s="461">
        <f t="shared" si="0"/>
        <v>604314</v>
      </c>
      <c r="P16" s="461">
        <f t="shared" si="0"/>
        <v>590605</v>
      </c>
      <c r="Q16" s="461">
        <f>+Q9</f>
        <v>573382</v>
      </c>
      <c r="R16" s="704"/>
      <c r="S16" s="702"/>
      <c r="T16" s="1419"/>
      <c r="U16" s="1420"/>
      <c r="V16" s="1416"/>
      <c r="W16" s="1421"/>
      <c r="X16" s="1419"/>
      <c r="Y16" s="1417"/>
      <c r="Z16" s="1417"/>
      <c r="AA16" s="1417"/>
      <c r="AB16" s="1417"/>
      <c r="AC16" s="1417"/>
      <c r="AD16" s="1417"/>
      <c r="AE16" s="1417"/>
      <c r="AF16" s="1417"/>
      <c r="AG16" s="1417"/>
      <c r="AH16" s="1417"/>
    </row>
    <row r="17" spans="1:24" ht="22.5" customHeight="1">
      <c r="A17" s="464"/>
      <c r="B17" s="474"/>
      <c r="C17" s="647"/>
      <c r="D17" s="530" t="s">
        <v>72</v>
      </c>
      <c r="E17" s="185">
        <v>328201</v>
      </c>
      <c r="F17" s="195">
        <v>312699</v>
      </c>
      <c r="G17" s="195">
        <v>298788</v>
      </c>
      <c r="H17" s="195">
        <v>292940</v>
      </c>
      <c r="I17" s="195">
        <v>296397</v>
      </c>
      <c r="J17" s="195">
        <v>293297</v>
      </c>
      <c r="K17" s="195">
        <v>291147</v>
      </c>
      <c r="L17" s="195">
        <v>289668</v>
      </c>
      <c r="M17" s="195">
        <v>291462</v>
      </c>
      <c r="N17" s="195">
        <v>299432</v>
      </c>
      <c r="O17" s="195">
        <v>294294</v>
      </c>
      <c r="P17" s="195">
        <v>287168</v>
      </c>
      <c r="Q17" s="195">
        <v>278654</v>
      </c>
      <c r="R17" s="475"/>
      <c r="S17" s="464"/>
      <c r="T17" s="590"/>
      <c r="U17" s="590"/>
      <c r="V17" s="1422"/>
      <c r="W17" s="1422"/>
      <c r="X17" s="590"/>
    </row>
    <row r="18" spans="1:24" ht="15.75" customHeight="1">
      <c r="A18" s="464"/>
      <c r="B18" s="474"/>
      <c r="C18" s="647"/>
      <c r="D18" s="530" t="s">
        <v>71</v>
      </c>
      <c r="E18" s="185">
        <v>339822</v>
      </c>
      <c r="F18" s="195">
        <v>323711</v>
      </c>
      <c r="G18" s="195">
        <v>316194</v>
      </c>
      <c r="H18" s="195">
        <v>318756</v>
      </c>
      <c r="I18" s="195">
        <v>327833</v>
      </c>
      <c r="J18" s="195">
        <v>323325</v>
      </c>
      <c r="K18" s="195">
        <v>314369</v>
      </c>
      <c r="L18" s="195">
        <v>308415</v>
      </c>
      <c r="M18" s="195">
        <v>307119</v>
      </c>
      <c r="N18" s="195">
        <v>316222</v>
      </c>
      <c r="O18" s="195">
        <v>310020</v>
      </c>
      <c r="P18" s="195">
        <v>303437</v>
      </c>
      <c r="Q18" s="195">
        <v>294728</v>
      </c>
      <c r="R18" s="475"/>
      <c r="S18" s="464"/>
      <c r="T18" s="590"/>
      <c r="U18" s="590"/>
      <c r="V18" s="1416"/>
      <c r="W18" s="590"/>
      <c r="X18" s="590"/>
    </row>
    <row r="19" spans="1:24" ht="22.5" customHeight="1">
      <c r="A19" s="464"/>
      <c r="B19" s="474"/>
      <c r="C19" s="647"/>
      <c r="D19" s="530" t="s">
        <v>229</v>
      </c>
      <c r="E19" s="185">
        <v>84363</v>
      </c>
      <c r="F19" s="195">
        <v>76396</v>
      </c>
      <c r="G19" s="195">
        <v>70317</v>
      </c>
      <c r="H19" s="195">
        <v>69973</v>
      </c>
      <c r="I19" s="195">
        <v>73569</v>
      </c>
      <c r="J19" s="195">
        <v>77474</v>
      </c>
      <c r="K19" s="195">
        <v>78557</v>
      </c>
      <c r="L19" s="195">
        <v>76783</v>
      </c>
      <c r="M19" s="195">
        <v>73837</v>
      </c>
      <c r="N19" s="195">
        <v>77891</v>
      </c>
      <c r="O19" s="195">
        <v>76570</v>
      </c>
      <c r="P19" s="195">
        <v>74342</v>
      </c>
      <c r="Q19" s="195">
        <v>69680</v>
      </c>
      <c r="R19" s="475"/>
      <c r="S19" s="464"/>
      <c r="T19" s="590"/>
      <c r="U19" s="590"/>
      <c r="V19" s="1416"/>
      <c r="W19" s="590"/>
      <c r="X19" s="590"/>
    </row>
    <row r="20" spans="1:24" ht="15.75" customHeight="1">
      <c r="A20" s="464"/>
      <c r="B20" s="474"/>
      <c r="C20" s="647"/>
      <c r="D20" s="530" t="s">
        <v>230</v>
      </c>
      <c r="E20" s="185">
        <v>583660</v>
      </c>
      <c r="F20" s="195">
        <v>560014</v>
      </c>
      <c r="G20" s="195">
        <v>544665</v>
      </c>
      <c r="H20" s="195">
        <v>541723</v>
      </c>
      <c r="I20" s="195">
        <v>550661</v>
      </c>
      <c r="J20" s="195">
        <v>539148</v>
      </c>
      <c r="K20" s="195">
        <v>526959</v>
      </c>
      <c r="L20" s="195">
        <v>521300</v>
      </c>
      <c r="M20" s="195">
        <v>524744</v>
      </c>
      <c r="N20" s="195">
        <v>537763</v>
      </c>
      <c r="O20" s="195">
        <v>527744</v>
      </c>
      <c r="P20" s="195">
        <v>516263</v>
      </c>
      <c r="Q20" s="195">
        <v>503702</v>
      </c>
      <c r="R20" s="475"/>
      <c r="S20" s="464"/>
      <c r="T20" s="1416"/>
      <c r="U20" s="1423"/>
      <c r="V20" s="1416"/>
      <c r="W20" s="590"/>
      <c r="X20" s="590"/>
    </row>
    <row r="21" spans="1:24" ht="22.5" customHeight="1">
      <c r="A21" s="464"/>
      <c r="B21" s="474"/>
      <c r="C21" s="647"/>
      <c r="D21" s="530" t="s">
        <v>219</v>
      </c>
      <c r="E21" s="185">
        <v>69402</v>
      </c>
      <c r="F21" s="195">
        <v>64661</v>
      </c>
      <c r="G21" s="195">
        <v>60406</v>
      </c>
      <c r="H21" s="195">
        <v>61519</v>
      </c>
      <c r="I21" s="195">
        <v>66069</v>
      </c>
      <c r="J21" s="195">
        <v>69791</v>
      </c>
      <c r="K21" s="195">
        <v>69923</v>
      </c>
      <c r="L21" s="195">
        <v>67624</v>
      </c>
      <c r="M21" s="195">
        <v>64357</v>
      </c>
      <c r="N21" s="195">
        <v>66823</v>
      </c>
      <c r="O21" s="195">
        <v>65435</v>
      </c>
      <c r="P21" s="195">
        <v>64130</v>
      </c>
      <c r="Q21" s="195">
        <v>61280</v>
      </c>
      <c r="R21" s="475"/>
      <c r="S21" s="464"/>
      <c r="T21" s="590"/>
      <c r="U21" s="1423"/>
      <c r="V21" s="1424"/>
      <c r="W21" s="1416"/>
      <c r="X21" s="590"/>
    </row>
    <row r="22" spans="1:24" ht="15.75" customHeight="1">
      <c r="A22" s="464"/>
      <c r="B22" s="474"/>
      <c r="C22" s="647"/>
      <c r="D22" s="530" t="s">
        <v>231</v>
      </c>
      <c r="E22" s="185">
        <v>598621</v>
      </c>
      <c r="F22" s="195">
        <v>571749</v>
      </c>
      <c r="G22" s="195">
        <v>554576</v>
      </c>
      <c r="H22" s="195">
        <v>550177</v>
      </c>
      <c r="I22" s="195">
        <v>558161</v>
      </c>
      <c r="J22" s="195">
        <v>546831</v>
      </c>
      <c r="K22" s="195">
        <v>535593</v>
      </c>
      <c r="L22" s="195">
        <v>530459</v>
      </c>
      <c r="M22" s="195">
        <v>534224</v>
      </c>
      <c r="N22" s="195">
        <v>548831</v>
      </c>
      <c r="O22" s="195">
        <v>538879</v>
      </c>
      <c r="P22" s="195">
        <v>526475</v>
      </c>
      <c r="Q22" s="195">
        <v>512102</v>
      </c>
      <c r="R22" s="475"/>
      <c r="S22" s="464"/>
      <c r="T22" s="590"/>
      <c r="U22" s="1423"/>
      <c r="V22" s="1424"/>
      <c r="W22" s="590"/>
      <c r="X22" s="590"/>
    </row>
    <row r="23" spans="1:24" ht="15" customHeight="1">
      <c r="A23" s="464"/>
      <c r="B23" s="474"/>
      <c r="C23" s="530"/>
      <c r="D23" s="532" t="s">
        <v>353</v>
      </c>
      <c r="E23" s="185">
        <v>20448</v>
      </c>
      <c r="F23" s="195">
        <v>19158</v>
      </c>
      <c r="G23" s="195">
        <v>18562</v>
      </c>
      <c r="H23" s="195">
        <v>18604</v>
      </c>
      <c r="I23" s="195">
        <v>19001</v>
      </c>
      <c r="J23" s="195">
        <v>18956</v>
      </c>
      <c r="K23" s="195">
        <v>20531</v>
      </c>
      <c r="L23" s="195">
        <v>20698</v>
      </c>
      <c r="M23" s="195">
        <v>21184</v>
      </c>
      <c r="N23" s="195">
        <v>21962</v>
      </c>
      <c r="O23" s="195">
        <v>21776</v>
      </c>
      <c r="P23" s="195">
        <v>21245</v>
      </c>
      <c r="Q23" s="195">
        <v>19549</v>
      </c>
      <c r="R23" s="475"/>
      <c r="S23" s="464"/>
      <c r="T23" s="590"/>
      <c r="U23" s="590"/>
      <c r="V23" s="1416"/>
      <c r="W23" s="590"/>
      <c r="X23" s="590"/>
    </row>
    <row r="24" spans="1:24" ht="15" customHeight="1">
      <c r="A24" s="464"/>
      <c r="B24" s="474"/>
      <c r="C24" s="247"/>
      <c r="D24" s="127" t="s">
        <v>220</v>
      </c>
      <c r="E24" s="185">
        <v>189969</v>
      </c>
      <c r="F24" s="195">
        <v>182559</v>
      </c>
      <c r="G24" s="195">
        <v>176212</v>
      </c>
      <c r="H24" s="195">
        <v>172183</v>
      </c>
      <c r="I24" s="195">
        <v>172664</v>
      </c>
      <c r="J24" s="195">
        <v>167487</v>
      </c>
      <c r="K24" s="195">
        <v>162733</v>
      </c>
      <c r="L24" s="195">
        <v>159802</v>
      </c>
      <c r="M24" s="195">
        <v>161617</v>
      </c>
      <c r="N24" s="195">
        <v>164328</v>
      </c>
      <c r="O24" s="195">
        <v>160659</v>
      </c>
      <c r="P24" s="195">
        <v>155959</v>
      </c>
      <c r="Q24" s="195">
        <v>152477</v>
      </c>
      <c r="R24" s="475"/>
      <c r="S24" s="464"/>
      <c r="T24" s="590"/>
      <c r="U24" s="590"/>
      <c r="V24" s="1416"/>
      <c r="W24" s="590"/>
      <c r="X24" s="590"/>
    </row>
    <row r="25" spans="1:24" ht="15" customHeight="1">
      <c r="A25" s="464"/>
      <c r="B25" s="474"/>
      <c r="C25" s="247"/>
      <c r="D25" s="127" t="s">
        <v>168</v>
      </c>
      <c r="E25" s="185">
        <v>383896</v>
      </c>
      <c r="F25" s="195">
        <v>366104</v>
      </c>
      <c r="G25" s="195">
        <v>356149</v>
      </c>
      <c r="H25" s="195">
        <v>355902</v>
      </c>
      <c r="I25" s="195">
        <v>363034</v>
      </c>
      <c r="J25" s="195">
        <v>357097</v>
      </c>
      <c r="K25" s="195">
        <v>349158</v>
      </c>
      <c r="L25" s="195">
        <v>346944</v>
      </c>
      <c r="M25" s="195">
        <v>348394</v>
      </c>
      <c r="N25" s="195">
        <v>359368</v>
      </c>
      <c r="O25" s="195">
        <v>353415</v>
      </c>
      <c r="P25" s="195">
        <v>346351</v>
      </c>
      <c r="Q25" s="195">
        <v>337306</v>
      </c>
      <c r="R25" s="475"/>
      <c r="S25" s="464"/>
      <c r="T25" s="590"/>
      <c r="U25" s="590"/>
      <c r="V25" s="1416"/>
      <c r="W25" s="590"/>
      <c r="X25" s="590"/>
    </row>
    <row r="26" spans="1:24" ht="15" customHeight="1">
      <c r="A26" s="464"/>
      <c r="B26" s="474"/>
      <c r="C26" s="247"/>
      <c r="D26" s="127" t="s">
        <v>221</v>
      </c>
      <c r="E26" s="185">
        <v>4308</v>
      </c>
      <c r="F26" s="195">
        <v>3928</v>
      </c>
      <c r="G26" s="195">
        <v>3653</v>
      </c>
      <c r="H26" s="195">
        <v>3488</v>
      </c>
      <c r="I26" s="195">
        <v>3462</v>
      </c>
      <c r="J26" s="195">
        <v>3291</v>
      </c>
      <c r="K26" s="195">
        <v>3171</v>
      </c>
      <c r="L26" s="195">
        <v>3015</v>
      </c>
      <c r="M26" s="195">
        <v>3029</v>
      </c>
      <c r="N26" s="195">
        <v>3173</v>
      </c>
      <c r="O26" s="195">
        <v>3029</v>
      </c>
      <c r="P26" s="195">
        <v>2920</v>
      </c>
      <c r="Q26" s="195">
        <v>2770</v>
      </c>
      <c r="R26" s="475"/>
      <c r="S26" s="464"/>
      <c r="T26" s="590"/>
      <c r="U26" s="590"/>
      <c r="V26" s="1416"/>
      <c r="W26" s="590"/>
      <c r="X26" s="590"/>
    </row>
    <row r="27" spans="1:24" ht="22.5" customHeight="1">
      <c r="A27" s="464"/>
      <c r="B27" s="474"/>
      <c r="C27" s="647"/>
      <c r="D27" s="530" t="s">
        <v>232</v>
      </c>
      <c r="E27" s="185">
        <v>340315</v>
      </c>
      <c r="F27" s="195">
        <v>318378</v>
      </c>
      <c r="G27" s="195">
        <v>303567</v>
      </c>
      <c r="H27" s="195">
        <v>301647</v>
      </c>
      <c r="I27" s="195">
        <v>309752</v>
      </c>
      <c r="J27" s="195">
        <v>304713</v>
      </c>
      <c r="K27" s="195">
        <v>300868</v>
      </c>
      <c r="L27" s="195">
        <v>300772</v>
      </c>
      <c r="M27" s="195">
        <v>303702</v>
      </c>
      <c r="N27" s="195">
        <v>312019</v>
      </c>
      <c r="O27" s="195">
        <v>306211</v>
      </c>
      <c r="P27" s="195">
        <v>299717</v>
      </c>
      <c r="Q27" s="195">
        <v>287635</v>
      </c>
      <c r="R27" s="475"/>
      <c r="S27" s="464"/>
      <c r="T27" s="590"/>
      <c r="U27" s="1420"/>
      <c r="V27" s="1416"/>
      <c r="W27" s="590"/>
      <c r="X27" s="590"/>
    </row>
    <row r="28" spans="1:24" ht="15.75" customHeight="1">
      <c r="A28" s="464"/>
      <c r="B28" s="474"/>
      <c r="C28" s="647"/>
      <c r="D28" s="530" t="s">
        <v>233</v>
      </c>
      <c r="E28" s="185">
        <v>327708</v>
      </c>
      <c r="F28" s="195">
        <v>318032</v>
      </c>
      <c r="G28" s="195">
        <v>311415</v>
      </c>
      <c r="H28" s="195">
        <v>310049</v>
      </c>
      <c r="I28" s="195">
        <v>314478</v>
      </c>
      <c r="J28" s="195">
        <v>311909</v>
      </c>
      <c r="K28" s="195">
        <v>304648</v>
      </c>
      <c r="L28" s="195">
        <v>297311</v>
      </c>
      <c r="M28" s="195">
        <v>294879</v>
      </c>
      <c r="N28" s="195">
        <v>303635</v>
      </c>
      <c r="O28" s="195">
        <v>298103</v>
      </c>
      <c r="P28" s="195">
        <v>290888</v>
      </c>
      <c r="Q28" s="195">
        <v>285747</v>
      </c>
      <c r="R28" s="475"/>
      <c r="S28" s="464"/>
      <c r="T28" s="590"/>
      <c r="U28" s="1420"/>
      <c r="V28" s="1416"/>
      <c r="W28" s="590"/>
      <c r="X28" s="590"/>
    </row>
    <row r="29" spans="1:24" ht="22.5" customHeight="1">
      <c r="A29" s="464"/>
      <c r="B29" s="474"/>
      <c r="C29" s="647"/>
      <c r="D29" s="530" t="s">
        <v>234</v>
      </c>
      <c r="E29" s="185">
        <v>37900</v>
      </c>
      <c r="F29" s="195">
        <v>36883</v>
      </c>
      <c r="G29" s="195">
        <v>35237</v>
      </c>
      <c r="H29" s="195">
        <v>34703</v>
      </c>
      <c r="I29" s="195">
        <v>34945</v>
      </c>
      <c r="J29" s="195">
        <v>34168</v>
      </c>
      <c r="K29" s="195">
        <v>33850</v>
      </c>
      <c r="L29" s="195">
        <v>33944</v>
      </c>
      <c r="M29" s="195">
        <v>33925</v>
      </c>
      <c r="N29" s="195">
        <v>34491</v>
      </c>
      <c r="O29" s="195">
        <v>33797</v>
      </c>
      <c r="P29" s="195">
        <v>33607</v>
      </c>
      <c r="Q29" s="195">
        <v>33220</v>
      </c>
      <c r="R29" s="475"/>
      <c r="S29" s="464"/>
      <c r="T29" s="590"/>
      <c r="U29" s="590"/>
      <c r="V29" s="1416"/>
      <c r="W29" s="590"/>
      <c r="X29" s="590"/>
    </row>
    <row r="30" spans="1:24" ht="15.75" customHeight="1">
      <c r="A30" s="464"/>
      <c r="B30" s="474"/>
      <c r="C30" s="647"/>
      <c r="D30" s="530" t="s">
        <v>235</v>
      </c>
      <c r="E30" s="185">
        <v>146390</v>
      </c>
      <c r="F30" s="195">
        <v>141517</v>
      </c>
      <c r="G30" s="195">
        <v>137623</v>
      </c>
      <c r="H30" s="195">
        <v>135225</v>
      </c>
      <c r="I30" s="195">
        <v>136052</v>
      </c>
      <c r="J30" s="195">
        <v>131949</v>
      </c>
      <c r="K30" s="195">
        <v>130652</v>
      </c>
      <c r="L30" s="195">
        <v>130437</v>
      </c>
      <c r="M30" s="195">
        <v>130887</v>
      </c>
      <c r="N30" s="195">
        <v>131991</v>
      </c>
      <c r="O30" s="195">
        <v>129126</v>
      </c>
      <c r="P30" s="195">
        <v>126330</v>
      </c>
      <c r="Q30" s="195">
        <v>123161</v>
      </c>
      <c r="R30" s="475"/>
      <c r="S30" s="464"/>
      <c r="T30" s="590"/>
      <c r="U30" s="590"/>
      <c r="V30" s="1416"/>
      <c r="W30" s="590"/>
      <c r="X30" s="590"/>
    </row>
    <row r="31" spans="1:24" ht="15.75" customHeight="1">
      <c r="A31" s="464"/>
      <c r="B31" s="474"/>
      <c r="C31" s="647"/>
      <c r="D31" s="530" t="s">
        <v>236</v>
      </c>
      <c r="E31" s="185">
        <v>109313</v>
      </c>
      <c r="F31" s="195">
        <v>104664</v>
      </c>
      <c r="G31" s="195">
        <v>100821</v>
      </c>
      <c r="H31" s="195">
        <v>98503</v>
      </c>
      <c r="I31" s="195">
        <v>99394</v>
      </c>
      <c r="J31" s="195">
        <v>96180</v>
      </c>
      <c r="K31" s="195">
        <v>95726</v>
      </c>
      <c r="L31" s="195">
        <v>95785</v>
      </c>
      <c r="M31" s="195">
        <v>97233</v>
      </c>
      <c r="N31" s="195">
        <v>99324</v>
      </c>
      <c r="O31" s="195">
        <v>97698</v>
      </c>
      <c r="P31" s="195">
        <v>94855</v>
      </c>
      <c r="Q31" s="195">
        <v>91960</v>
      </c>
      <c r="R31" s="475"/>
      <c r="S31" s="464"/>
      <c r="T31" s="590"/>
      <c r="U31" s="590"/>
      <c r="V31" s="1416"/>
      <c r="W31" s="590"/>
      <c r="X31" s="590"/>
    </row>
    <row r="32" spans="1:24" ht="15.75" customHeight="1">
      <c r="A32" s="464"/>
      <c r="B32" s="474"/>
      <c r="C32" s="647"/>
      <c r="D32" s="530" t="s">
        <v>237</v>
      </c>
      <c r="E32" s="185">
        <v>135233</v>
      </c>
      <c r="F32" s="195">
        <v>128509</v>
      </c>
      <c r="G32" s="195">
        <v>123989</v>
      </c>
      <c r="H32" s="195">
        <v>121582</v>
      </c>
      <c r="I32" s="195">
        <v>122897</v>
      </c>
      <c r="J32" s="195">
        <v>119009</v>
      </c>
      <c r="K32" s="195">
        <v>116919</v>
      </c>
      <c r="L32" s="195">
        <v>116393</v>
      </c>
      <c r="M32" s="195">
        <v>117708</v>
      </c>
      <c r="N32" s="195">
        <v>122451</v>
      </c>
      <c r="O32" s="195">
        <v>120715</v>
      </c>
      <c r="P32" s="195">
        <v>117972</v>
      </c>
      <c r="Q32" s="195">
        <v>114285</v>
      </c>
      <c r="R32" s="475"/>
      <c r="S32" s="464"/>
      <c r="T32" s="590"/>
      <c r="U32" s="590"/>
      <c r="V32" s="1416"/>
      <c r="W32" s="590"/>
      <c r="X32" s="590"/>
    </row>
    <row r="33" spans="1:34" ht="15.75" customHeight="1">
      <c r="A33" s="464"/>
      <c r="B33" s="474"/>
      <c r="C33" s="647"/>
      <c r="D33" s="530" t="s">
        <v>238</v>
      </c>
      <c r="E33" s="185">
        <v>154400</v>
      </c>
      <c r="F33" s="195">
        <v>146001</v>
      </c>
      <c r="G33" s="195">
        <v>139771</v>
      </c>
      <c r="H33" s="195">
        <v>139558</v>
      </c>
      <c r="I33" s="195">
        <v>143333</v>
      </c>
      <c r="J33" s="195">
        <v>144259</v>
      </c>
      <c r="K33" s="195">
        <v>143495</v>
      </c>
      <c r="L33" s="195">
        <v>141578</v>
      </c>
      <c r="M33" s="195">
        <v>141098</v>
      </c>
      <c r="N33" s="195">
        <v>146239</v>
      </c>
      <c r="O33" s="195">
        <v>143998</v>
      </c>
      <c r="P33" s="195">
        <v>140771</v>
      </c>
      <c r="Q33" s="195">
        <v>136100</v>
      </c>
      <c r="R33" s="475"/>
      <c r="S33" s="464"/>
      <c r="T33" s="590"/>
      <c r="U33" s="590"/>
      <c r="V33" s="1416"/>
      <c r="W33" s="590"/>
      <c r="X33" s="590"/>
    </row>
    <row r="34" spans="1:34" ht="15.75" customHeight="1">
      <c r="A34" s="464"/>
      <c r="B34" s="474"/>
      <c r="C34" s="647"/>
      <c r="D34" s="530" t="s">
        <v>239</v>
      </c>
      <c r="E34" s="185">
        <v>84787</v>
      </c>
      <c r="F34" s="195">
        <v>78836</v>
      </c>
      <c r="G34" s="195">
        <v>77541</v>
      </c>
      <c r="H34" s="195">
        <v>82125</v>
      </c>
      <c r="I34" s="195">
        <v>87609</v>
      </c>
      <c r="J34" s="195">
        <v>91057</v>
      </c>
      <c r="K34" s="195">
        <v>84874</v>
      </c>
      <c r="L34" s="195">
        <v>79946</v>
      </c>
      <c r="M34" s="195">
        <v>77730</v>
      </c>
      <c r="N34" s="195">
        <v>81158</v>
      </c>
      <c r="O34" s="195">
        <v>78980</v>
      </c>
      <c r="P34" s="195">
        <v>77070</v>
      </c>
      <c r="Q34" s="195">
        <v>74656</v>
      </c>
      <c r="R34" s="475"/>
      <c r="S34" s="464"/>
      <c r="T34" s="590"/>
      <c r="U34" s="590"/>
      <c r="V34" s="1425"/>
      <c r="W34" s="590"/>
      <c r="X34" s="590"/>
    </row>
    <row r="35" spans="1:34" ht="22.5" customHeight="1">
      <c r="A35" s="464"/>
      <c r="B35" s="474"/>
      <c r="C35" s="647"/>
      <c r="D35" s="530" t="s">
        <v>192</v>
      </c>
      <c r="E35" s="185">
        <v>284715</v>
      </c>
      <c r="F35" s="195">
        <v>271178</v>
      </c>
      <c r="G35" s="195">
        <v>262373</v>
      </c>
      <c r="H35" s="195">
        <v>262168</v>
      </c>
      <c r="I35" s="195">
        <v>269330</v>
      </c>
      <c r="J35" s="195">
        <v>264509</v>
      </c>
      <c r="K35" s="195">
        <v>258490</v>
      </c>
      <c r="L35" s="195">
        <v>253207</v>
      </c>
      <c r="M35" s="195">
        <v>253480</v>
      </c>
      <c r="N35" s="195">
        <v>258153</v>
      </c>
      <c r="O35" s="195">
        <v>252382</v>
      </c>
      <c r="P35" s="195">
        <v>245181</v>
      </c>
      <c r="Q35" s="195">
        <v>239749</v>
      </c>
      <c r="R35" s="475"/>
      <c r="S35" s="464"/>
      <c r="T35" s="590"/>
      <c r="U35" s="590"/>
      <c r="V35" s="1416"/>
      <c r="W35" s="590"/>
      <c r="X35" s="590"/>
    </row>
    <row r="36" spans="1:34" ht="15.75" customHeight="1">
      <c r="A36" s="464"/>
      <c r="B36" s="474"/>
      <c r="C36" s="647"/>
      <c r="D36" s="530" t="s">
        <v>193</v>
      </c>
      <c r="E36" s="185">
        <v>117651</v>
      </c>
      <c r="F36" s="195">
        <v>112757</v>
      </c>
      <c r="G36" s="195">
        <v>109627</v>
      </c>
      <c r="H36" s="195">
        <v>110251</v>
      </c>
      <c r="I36" s="195">
        <v>113021</v>
      </c>
      <c r="J36" s="195">
        <v>110668</v>
      </c>
      <c r="K36" s="195">
        <v>107438</v>
      </c>
      <c r="L36" s="195">
        <v>104341</v>
      </c>
      <c r="M36" s="195">
        <v>107718</v>
      </c>
      <c r="N36" s="195">
        <v>109917</v>
      </c>
      <c r="O36" s="195">
        <v>105964</v>
      </c>
      <c r="P36" s="195">
        <v>104303</v>
      </c>
      <c r="Q36" s="195">
        <v>101528</v>
      </c>
      <c r="R36" s="475"/>
      <c r="S36" s="464"/>
      <c r="T36" s="590"/>
      <c r="U36" s="590"/>
      <c r="V36" s="1416"/>
      <c r="W36" s="590"/>
      <c r="X36" s="590"/>
    </row>
    <row r="37" spans="1:34" ht="15.75" customHeight="1">
      <c r="A37" s="464"/>
      <c r="B37" s="474"/>
      <c r="C37" s="647"/>
      <c r="D37" s="530" t="s">
        <v>59</v>
      </c>
      <c r="E37" s="185">
        <v>159711</v>
      </c>
      <c r="F37" s="195">
        <v>153597</v>
      </c>
      <c r="G37" s="195">
        <v>148765</v>
      </c>
      <c r="H37" s="195">
        <v>147526</v>
      </c>
      <c r="I37" s="195">
        <v>149930</v>
      </c>
      <c r="J37" s="195">
        <v>147770</v>
      </c>
      <c r="K37" s="195">
        <v>144753</v>
      </c>
      <c r="L37" s="195">
        <v>141403</v>
      </c>
      <c r="M37" s="195">
        <v>138857</v>
      </c>
      <c r="N37" s="195">
        <v>144972</v>
      </c>
      <c r="O37" s="195">
        <v>144280</v>
      </c>
      <c r="P37" s="195">
        <v>141875</v>
      </c>
      <c r="Q37" s="195">
        <v>137895</v>
      </c>
      <c r="R37" s="475"/>
      <c r="S37" s="464"/>
      <c r="T37" s="590"/>
      <c r="U37" s="590"/>
      <c r="V37" s="1416"/>
      <c r="W37" s="590"/>
      <c r="X37" s="590"/>
    </row>
    <row r="38" spans="1:34" ht="15.75" customHeight="1">
      <c r="A38" s="464"/>
      <c r="B38" s="474"/>
      <c r="C38" s="647"/>
      <c r="D38" s="530" t="s">
        <v>195</v>
      </c>
      <c r="E38" s="185">
        <v>41644</v>
      </c>
      <c r="F38" s="195">
        <v>38993</v>
      </c>
      <c r="G38" s="195">
        <v>37831</v>
      </c>
      <c r="H38" s="195">
        <v>38416</v>
      </c>
      <c r="I38" s="195">
        <v>38688</v>
      </c>
      <c r="J38" s="195">
        <v>39101</v>
      </c>
      <c r="K38" s="195">
        <v>38467</v>
      </c>
      <c r="L38" s="195">
        <v>37580</v>
      </c>
      <c r="M38" s="195">
        <v>37227</v>
      </c>
      <c r="N38" s="195">
        <v>38697</v>
      </c>
      <c r="O38" s="195">
        <v>38745</v>
      </c>
      <c r="P38" s="195">
        <v>38327</v>
      </c>
      <c r="Q38" s="195">
        <v>36677</v>
      </c>
      <c r="R38" s="475"/>
      <c r="S38" s="464"/>
      <c r="V38" s="1426"/>
    </row>
    <row r="39" spans="1:34" ht="15.75" customHeight="1">
      <c r="A39" s="464"/>
      <c r="B39" s="474"/>
      <c r="C39" s="647"/>
      <c r="D39" s="530" t="s">
        <v>196</v>
      </c>
      <c r="E39" s="185">
        <v>28377</v>
      </c>
      <c r="F39" s="195">
        <v>24725</v>
      </c>
      <c r="G39" s="195">
        <v>22083</v>
      </c>
      <c r="H39" s="195">
        <v>20145</v>
      </c>
      <c r="I39" s="195">
        <v>19851</v>
      </c>
      <c r="J39" s="195">
        <v>20792</v>
      </c>
      <c r="K39" s="195">
        <v>22864</v>
      </c>
      <c r="L39" s="195">
        <v>27863</v>
      </c>
      <c r="M39" s="195">
        <v>27030</v>
      </c>
      <c r="N39" s="195">
        <v>29222</v>
      </c>
      <c r="O39" s="195">
        <v>28486</v>
      </c>
      <c r="P39" s="195">
        <v>26890</v>
      </c>
      <c r="Q39" s="195">
        <v>23474</v>
      </c>
      <c r="R39" s="475"/>
      <c r="S39" s="464"/>
      <c r="V39" s="1426"/>
    </row>
    <row r="40" spans="1:34" ht="15.75" customHeight="1">
      <c r="A40" s="464"/>
      <c r="B40" s="474"/>
      <c r="C40" s="647"/>
      <c r="D40" s="530" t="s">
        <v>132</v>
      </c>
      <c r="E40" s="185">
        <v>12863</v>
      </c>
      <c r="F40" s="195">
        <v>12758</v>
      </c>
      <c r="G40" s="195">
        <v>12523</v>
      </c>
      <c r="H40" s="195">
        <v>11753</v>
      </c>
      <c r="I40" s="195">
        <v>11584</v>
      </c>
      <c r="J40" s="195">
        <v>11563</v>
      </c>
      <c r="K40" s="195">
        <v>11552</v>
      </c>
      <c r="L40" s="195">
        <v>11521</v>
      </c>
      <c r="M40" s="195">
        <v>11666</v>
      </c>
      <c r="N40" s="195">
        <v>11617</v>
      </c>
      <c r="O40" s="195">
        <v>11585</v>
      </c>
      <c r="P40" s="195">
        <v>11495</v>
      </c>
      <c r="Q40" s="195">
        <v>11459</v>
      </c>
      <c r="R40" s="475"/>
      <c r="S40" s="464"/>
      <c r="V40" s="1426"/>
    </row>
    <row r="41" spans="1:34" ht="15.75" customHeight="1">
      <c r="A41" s="464"/>
      <c r="B41" s="474"/>
      <c r="C41" s="647"/>
      <c r="D41" s="530" t="s">
        <v>133</v>
      </c>
      <c r="E41" s="185">
        <v>23062</v>
      </c>
      <c r="F41" s="195">
        <v>22402</v>
      </c>
      <c r="G41" s="195">
        <v>21780</v>
      </c>
      <c r="H41" s="195">
        <v>21437</v>
      </c>
      <c r="I41" s="195">
        <v>21826</v>
      </c>
      <c r="J41" s="195">
        <v>22219</v>
      </c>
      <c r="K41" s="195">
        <v>21952</v>
      </c>
      <c r="L41" s="195">
        <v>22168</v>
      </c>
      <c r="M41" s="195">
        <v>22603</v>
      </c>
      <c r="N41" s="195">
        <v>23076</v>
      </c>
      <c r="O41" s="195">
        <v>22872</v>
      </c>
      <c r="P41" s="195">
        <v>22534</v>
      </c>
      <c r="Q41" s="195">
        <v>22600</v>
      </c>
      <c r="R41" s="475"/>
      <c r="S41" s="464"/>
      <c r="V41" s="1426"/>
    </row>
    <row r="42" spans="1:34" s="706" customFormat="1" ht="22.5" customHeight="1">
      <c r="A42" s="707"/>
      <c r="B42" s="708"/>
      <c r="C42" s="815" t="s">
        <v>310</v>
      </c>
      <c r="D42" s="815"/>
      <c r="E42" s="460"/>
      <c r="F42" s="461"/>
      <c r="G42" s="461"/>
      <c r="H42" s="461"/>
      <c r="I42" s="461"/>
      <c r="J42" s="461"/>
      <c r="K42" s="461"/>
      <c r="L42" s="461"/>
      <c r="M42" s="461"/>
      <c r="N42" s="461"/>
      <c r="O42" s="461"/>
      <c r="P42" s="461"/>
      <c r="Q42" s="461"/>
      <c r="R42" s="709"/>
      <c r="S42" s="707"/>
      <c r="T42" s="1427"/>
      <c r="U42" s="1427"/>
      <c r="V42" s="1426"/>
      <c r="W42" s="1427"/>
      <c r="X42" s="1427"/>
      <c r="Y42" s="1427"/>
      <c r="Z42" s="1427"/>
      <c r="AA42" s="1427"/>
      <c r="AB42" s="1427"/>
      <c r="AC42" s="1427"/>
      <c r="AD42" s="1427"/>
      <c r="AE42" s="1427"/>
      <c r="AF42" s="1427"/>
      <c r="AG42" s="1427"/>
      <c r="AH42" s="1427"/>
    </row>
    <row r="43" spans="1:34" ht="15.75" customHeight="1">
      <c r="A43" s="464"/>
      <c r="B43" s="474"/>
      <c r="C43" s="647"/>
      <c r="D43" s="814" t="s">
        <v>573</v>
      </c>
      <c r="E43" s="185">
        <v>62564</v>
      </c>
      <c r="F43" s="185">
        <v>59899</v>
      </c>
      <c r="G43" s="185">
        <v>57054</v>
      </c>
      <c r="H43" s="185">
        <v>56269</v>
      </c>
      <c r="I43" s="185">
        <v>57240</v>
      </c>
      <c r="J43" s="185">
        <v>57033</v>
      </c>
      <c r="K43" s="185">
        <v>56668</v>
      </c>
      <c r="L43" s="185">
        <v>55828</v>
      </c>
      <c r="M43" s="185">
        <v>54661</v>
      </c>
      <c r="N43" s="185">
        <v>57897</v>
      </c>
      <c r="O43" s="185">
        <v>57540</v>
      </c>
      <c r="P43" s="185">
        <v>56658</v>
      </c>
      <c r="Q43" s="185">
        <v>55127</v>
      </c>
      <c r="R43" s="475"/>
      <c r="S43" s="464"/>
      <c r="V43" s="1426"/>
    </row>
    <row r="44" spans="1:34" s="706" customFormat="1" ht="15.75" customHeight="1">
      <c r="A44" s="707"/>
      <c r="B44" s="708"/>
      <c r="C44" s="710"/>
      <c r="D44" s="814" t="s">
        <v>575</v>
      </c>
      <c r="E44" s="185">
        <v>57883</v>
      </c>
      <c r="F44" s="185">
        <v>56176</v>
      </c>
      <c r="G44" s="185">
        <v>53536</v>
      </c>
      <c r="H44" s="185">
        <v>52667</v>
      </c>
      <c r="I44" s="185">
        <v>53223</v>
      </c>
      <c r="J44" s="185">
        <v>52555</v>
      </c>
      <c r="K44" s="185">
        <v>52721</v>
      </c>
      <c r="L44" s="185">
        <v>53693</v>
      </c>
      <c r="M44" s="185">
        <v>53181</v>
      </c>
      <c r="N44" s="185">
        <v>54769</v>
      </c>
      <c r="O44" s="185">
        <v>53790</v>
      </c>
      <c r="P44" s="185">
        <v>52817</v>
      </c>
      <c r="Q44" s="185">
        <v>51548</v>
      </c>
      <c r="R44" s="709"/>
      <c r="S44" s="707"/>
      <c r="T44" s="1427"/>
      <c r="U44" s="1427"/>
      <c r="V44" s="1426"/>
      <c r="W44" s="1427"/>
      <c r="X44" s="1427"/>
      <c r="Y44" s="1427"/>
      <c r="Z44" s="1427"/>
      <c r="AA44" s="1427"/>
      <c r="AB44" s="1427"/>
      <c r="AC44" s="1427"/>
      <c r="AD44" s="1427"/>
      <c r="AE44" s="1427"/>
      <c r="AF44" s="1427"/>
      <c r="AG44" s="1427"/>
      <c r="AH44" s="1427"/>
    </row>
    <row r="45" spans="1:34" ht="15.75" customHeight="1">
      <c r="A45" s="464"/>
      <c r="B45" s="477"/>
      <c r="C45" s="647"/>
      <c r="D45" s="814" t="s">
        <v>574</v>
      </c>
      <c r="E45" s="185">
        <v>62038</v>
      </c>
      <c r="F45" s="185">
        <v>59180</v>
      </c>
      <c r="G45" s="185">
        <v>56171</v>
      </c>
      <c r="H45" s="185">
        <v>55029</v>
      </c>
      <c r="I45" s="185">
        <v>55208</v>
      </c>
      <c r="J45" s="185">
        <v>53647</v>
      </c>
      <c r="K45" s="185">
        <v>52474</v>
      </c>
      <c r="L45" s="185">
        <v>52012</v>
      </c>
      <c r="M45" s="185">
        <v>53174</v>
      </c>
      <c r="N45" s="185">
        <v>54223</v>
      </c>
      <c r="O45" s="185">
        <v>53416</v>
      </c>
      <c r="P45" s="185">
        <v>52354</v>
      </c>
      <c r="Q45" s="185">
        <v>51442</v>
      </c>
      <c r="R45" s="475"/>
      <c r="S45" s="464"/>
      <c r="V45" s="1426"/>
    </row>
    <row r="46" spans="1:34" ht="15.75" customHeight="1">
      <c r="A46" s="464"/>
      <c r="B46" s="474"/>
      <c r="C46" s="647"/>
      <c r="D46" s="814" t="s">
        <v>576</v>
      </c>
      <c r="E46" s="185">
        <v>55660</v>
      </c>
      <c r="F46" s="185">
        <v>53156</v>
      </c>
      <c r="G46" s="185">
        <v>50844</v>
      </c>
      <c r="H46" s="185">
        <v>49186</v>
      </c>
      <c r="I46" s="185">
        <v>48986</v>
      </c>
      <c r="J46" s="185">
        <v>47479</v>
      </c>
      <c r="K46" s="185">
        <v>46624</v>
      </c>
      <c r="L46" s="185">
        <v>46199</v>
      </c>
      <c r="M46" s="185">
        <v>47329</v>
      </c>
      <c r="N46" s="185">
        <v>47714</v>
      </c>
      <c r="O46" s="185">
        <v>46607</v>
      </c>
      <c r="P46" s="185">
        <v>44919</v>
      </c>
      <c r="Q46" s="185">
        <v>43509</v>
      </c>
      <c r="R46" s="475"/>
      <c r="S46" s="464"/>
      <c r="V46" s="1426"/>
    </row>
    <row r="47" spans="1:34" ht="15.75" customHeight="1">
      <c r="A47" s="464"/>
      <c r="B47" s="474"/>
      <c r="C47" s="647"/>
      <c r="D47" s="814" t="s">
        <v>579</v>
      </c>
      <c r="E47" s="185">
        <v>41286</v>
      </c>
      <c r="F47" s="185">
        <v>39494</v>
      </c>
      <c r="G47" s="185">
        <v>38443</v>
      </c>
      <c r="H47" s="185">
        <v>38285</v>
      </c>
      <c r="I47" s="185">
        <v>38926</v>
      </c>
      <c r="J47" s="185">
        <v>38317</v>
      </c>
      <c r="K47" s="185">
        <v>37199</v>
      </c>
      <c r="L47" s="185">
        <v>36144</v>
      </c>
      <c r="M47" s="185">
        <v>35931</v>
      </c>
      <c r="N47" s="185">
        <v>37019</v>
      </c>
      <c r="O47" s="185">
        <v>36252</v>
      </c>
      <c r="P47" s="185">
        <v>35303</v>
      </c>
      <c r="Q47" s="185">
        <v>34394</v>
      </c>
      <c r="R47" s="475"/>
      <c r="S47" s="464"/>
      <c r="V47" s="1426"/>
    </row>
    <row r="48" spans="1:34" s="478" customFormat="1" ht="22.5" customHeight="1">
      <c r="A48" s="476"/>
      <c r="B48" s="477"/>
      <c r="C48" s="1578" t="s">
        <v>241</v>
      </c>
      <c r="D48" s="1579"/>
      <c r="E48" s="1579"/>
      <c r="F48" s="1579"/>
      <c r="G48" s="1579"/>
      <c r="H48" s="1579"/>
      <c r="I48" s="1579"/>
      <c r="J48" s="1579"/>
      <c r="K48" s="1579"/>
      <c r="L48" s="1579"/>
      <c r="M48" s="1579"/>
      <c r="N48" s="1579"/>
      <c r="O48" s="1579"/>
      <c r="P48" s="1579"/>
      <c r="Q48" s="1579"/>
      <c r="R48" s="507"/>
      <c r="S48" s="476"/>
      <c r="T48" s="712"/>
      <c r="U48" s="712"/>
      <c r="V48" s="1426"/>
      <c r="W48" s="712"/>
      <c r="X48" s="712"/>
      <c r="Y48" s="712"/>
      <c r="Z48" s="712"/>
      <c r="AA48" s="712"/>
      <c r="AB48" s="712"/>
      <c r="AC48" s="712"/>
      <c r="AD48" s="712"/>
      <c r="AE48" s="712"/>
      <c r="AF48" s="712"/>
      <c r="AG48" s="712"/>
      <c r="AH48" s="712"/>
    </row>
    <row r="49" spans="1:34" s="478" customFormat="1" ht="13.5" customHeight="1">
      <c r="A49" s="476"/>
      <c r="B49" s="477"/>
      <c r="C49" s="512" t="s">
        <v>513</v>
      </c>
      <c r="D49" s="711"/>
      <c r="E49" s="712"/>
      <c r="F49" s="477"/>
      <c r="G49" s="712"/>
      <c r="H49" s="711"/>
      <c r="I49" s="712"/>
      <c r="J49" s="980"/>
      <c r="K49" s="712"/>
      <c r="L49" s="711"/>
      <c r="M49" s="711"/>
      <c r="N49" s="711"/>
      <c r="O49" s="711"/>
      <c r="P49" s="711"/>
      <c r="Q49" s="711"/>
      <c r="R49" s="507"/>
      <c r="S49" s="476"/>
      <c r="T49" s="712"/>
      <c r="U49" s="712"/>
      <c r="V49" s="1426"/>
      <c r="W49" s="712"/>
      <c r="X49" s="712"/>
      <c r="Y49" s="712"/>
      <c r="Z49" s="712"/>
      <c r="AA49" s="712"/>
      <c r="AB49" s="712"/>
      <c r="AC49" s="712"/>
      <c r="AD49" s="712"/>
      <c r="AE49" s="712"/>
      <c r="AF49" s="712"/>
      <c r="AG49" s="712"/>
      <c r="AH49" s="712"/>
    </row>
    <row r="50" spans="1:34" s="478" customFormat="1" ht="10.5" customHeight="1">
      <c r="A50" s="476"/>
      <c r="B50" s="477"/>
      <c r="C50" s="1571" t="s">
        <v>430</v>
      </c>
      <c r="D50" s="1571"/>
      <c r="E50" s="1571"/>
      <c r="F50" s="1571"/>
      <c r="G50" s="1571"/>
      <c r="H50" s="1571"/>
      <c r="I50" s="1571"/>
      <c r="J50" s="1571"/>
      <c r="K50" s="1571"/>
      <c r="L50" s="1571"/>
      <c r="M50" s="1571"/>
      <c r="N50" s="1571"/>
      <c r="O50" s="1571"/>
      <c r="P50" s="1571"/>
      <c r="Q50" s="1571"/>
      <c r="R50" s="507"/>
      <c r="S50" s="476"/>
      <c r="T50" s="712"/>
      <c r="U50" s="712"/>
      <c r="V50" s="712"/>
      <c r="W50" s="712"/>
      <c r="X50" s="712"/>
      <c r="Y50" s="712"/>
      <c r="Z50" s="712"/>
      <c r="AA50" s="712"/>
      <c r="AB50" s="712"/>
      <c r="AC50" s="712"/>
      <c r="AD50" s="712"/>
      <c r="AE50" s="712"/>
      <c r="AF50" s="712"/>
      <c r="AG50" s="712"/>
      <c r="AH50" s="712"/>
    </row>
    <row r="51" spans="1:34">
      <c r="A51" s="464"/>
      <c r="B51" s="474"/>
      <c r="C51" s="474"/>
      <c r="D51" s="474"/>
      <c r="E51" s="474"/>
      <c r="F51" s="474"/>
      <c r="G51" s="474"/>
      <c r="H51" s="534"/>
      <c r="I51" s="534"/>
      <c r="J51" s="534"/>
      <c r="K51" s="534"/>
      <c r="L51" s="788"/>
      <c r="M51" s="474"/>
      <c r="N51" s="1580">
        <v>42125</v>
      </c>
      <c r="O51" s="1580"/>
      <c r="P51" s="1580"/>
      <c r="Q51" s="1580"/>
      <c r="R51" s="713">
        <v>11</v>
      </c>
      <c r="S51" s="464"/>
    </row>
    <row r="52" spans="1:34">
      <c r="A52" s="494"/>
      <c r="B52" s="494"/>
      <c r="C52" s="494"/>
      <c r="D52" s="494"/>
      <c r="E52" s="494"/>
      <c r="G52" s="494"/>
      <c r="H52" s="494"/>
      <c r="I52" s="494"/>
      <c r="J52" s="494"/>
      <c r="K52" s="494"/>
      <c r="L52" s="494"/>
      <c r="M52" s="494"/>
      <c r="N52" s="494"/>
      <c r="O52" s="494"/>
      <c r="P52" s="494"/>
      <c r="Q52" s="494"/>
      <c r="R52" s="494"/>
      <c r="S52" s="494"/>
    </row>
    <row r="53" spans="1:34">
      <c r="A53" s="494"/>
      <c r="B53" s="494"/>
      <c r="C53" s="494"/>
      <c r="D53" s="494"/>
      <c r="E53" s="494"/>
      <c r="G53" s="494"/>
      <c r="H53" s="494"/>
      <c r="I53" s="494"/>
      <c r="J53" s="494"/>
      <c r="K53" s="494"/>
      <c r="L53" s="494"/>
      <c r="M53" s="494"/>
      <c r="N53" s="494"/>
      <c r="O53" s="494"/>
      <c r="P53" s="494"/>
      <c r="Q53" s="494"/>
      <c r="R53" s="494"/>
      <c r="S53" s="494"/>
    </row>
    <row r="62" spans="1:34" ht="8.25" customHeight="1"/>
    <row r="64" spans="1:34" ht="9" customHeight="1">
      <c r="R64" s="480"/>
    </row>
    <row r="65" spans="5:18" ht="8.25" customHeight="1">
      <c r="E65" s="1577"/>
      <c r="F65" s="1577"/>
      <c r="G65" s="1577"/>
      <c r="H65" s="1577"/>
      <c r="I65" s="1577"/>
      <c r="J65" s="1577"/>
      <c r="K65" s="1577"/>
      <c r="L65" s="1577"/>
      <c r="M65" s="1577"/>
      <c r="N65" s="1577"/>
      <c r="O65" s="1577"/>
      <c r="P65" s="1577"/>
      <c r="Q65" s="1577"/>
      <c r="R65" s="1577"/>
    </row>
    <row r="66" spans="5:18" ht="9.75" customHeight="1"/>
  </sheetData>
  <mergeCells count="11">
    <mergeCell ref="E65:R65"/>
    <mergeCell ref="C16:D16"/>
    <mergeCell ref="C48:Q48"/>
    <mergeCell ref="C50:Q50"/>
    <mergeCell ref="N51:Q51"/>
    <mergeCell ref="N6:Q6"/>
    <mergeCell ref="B1:H1"/>
    <mergeCell ref="C5:D6"/>
    <mergeCell ref="C8:D8"/>
    <mergeCell ref="C15:D15"/>
    <mergeCell ref="E6:M6"/>
  </mergeCells>
  <conditionalFormatting sqref="E7:Q7 V7">
    <cfRule type="cellIs" dxfId="11"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23</vt:i4>
      </vt:variant>
    </vt:vector>
  </HeadingPairs>
  <TitlesOfParts>
    <vt:vector size="45" baseType="lpstr">
      <vt:lpstr>capa</vt:lpstr>
      <vt:lpstr>introducao</vt:lpstr>
      <vt:lpstr>fontes</vt:lpstr>
      <vt:lpstr>6populacao1</vt:lpstr>
      <vt:lpstr>7empregoINE1</vt:lpstr>
      <vt:lpstr>8desemprego_INE1</vt:lpstr>
      <vt:lpstr>9lay_off</vt:lpstr>
      <vt:lpstr>10desemprego_IEFP</vt:lpstr>
      <vt:lpstr>11desemprego_IEFP</vt:lpstr>
      <vt:lpstr>12fp_anexoC</vt:lpstr>
      <vt:lpstr>13empresarial</vt:lpstr>
      <vt:lpstr>14ganhos</vt:lpstr>
      <vt:lpstr>15salários</vt:lpstr>
      <vt:lpstr>16irct</vt:lpstr>
      <vt:lpstr>17acidentes</vt:lpstr>
      <vt:lpstr>18ssocial</vt:lpstr>
      <vt:lpstr>19ssocial</vt:lpstr>
      <vt:lpstr>20destaque</vt:lpstr>
      <vt:lpstr>21destaque</vt:lpstr>
      <vt:lpstr>22conceito</vt:lpstr>
      <vt:lpstr>23conceito</vt:lpstr>
      <vt:lpstr>contracapa</vt:lpstr>
      <vt:lpstr>'10desemprego_IEFP'!Área_de_Impressão</vt:lpstr>
      <vt:lpstr>'11desemprego_IEFP'!Área_de_Impressão</vt:lpstr>
      <vt:lpstr>'12fp_anexoC'!Área_de_Impressão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'20destaque'!Área_de_Impressão</vt:lpstr>
      <vt:lpstr>'21destaque'!Área_de_Impressão</vt:lpstr>
      <vt:lpstr>'22conceito'!Área_de_Impressão</vt:lpstr>
      <vt:lpstr>'23conceito'!Área_de_Impressão</vt:lpstr>
      <vt:lpstr>'6populacao1'!Área_de_Impressão</vt:lpstr>
      <vt:lpstr>'7empregoINE1'!Área_de_Impressão</vt:lpstr>
      <vt:lpstr>'8desemprego_INE1'!Área_de_Impressão</vt:lpstr>
      <vt:lpstr>'9lay_off'!Área_de_Impressão</vt:lpstr>
      <vt:lpstr>capa!Área_de_Impressão</vt:lpstr>
      <vt:lpstr>contracapa!Área_de_Impressão</vt:lpstr>
      <vt:lpstr>fontes!Área_de_Impressão</vt:lpstr>
      <vt:lpstr>introducao!Área_de_Impressão</vt:lpstr>
      <vt:lpstr>capa!topo</vt:lpstr>
    </vt:vector>
  </TitlesOfParts>
  <Company>DEEP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2015-08-10T18:13:32Z</cp:lastPrinted>
  <dcterms:created xsi:type="dcterms:W3CDTF">2004-03-02T09:49:36Z</dcterms:created>
  <dcterms:modified xsi:type="dcterms:W3CDTF">2015-08-10T18:15:05Z</dcterms:modified>
</cp:coreProperties>
</file>